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so-streznik\Dokumenti - zveza\LPŠ Občine Grosuplje\LPŠ - vrednotenje\LPŠ 2026\razpisna dokumentacija\"/>
    </mc:Choice>
  </mc:AlternateContent>
  <xr:revisionPtr revIDLastSave="0" documentId="13_ncr:1_{9389367E-FB28-4DBE-A5CB-EC428268FFAF}" xr6:coauthVersionLast="47" xr6:coauthVersionMax="47" xr10:uidLastSave="{00000000-0000-0000-0000-000000000000}"/>
  <bookViews>
    <workbookView xWindow="-28920" yWindow="-120" windowWidth="29040" windowHeight="15720" activeTab="4" xr2:uid="{00000000-000D-0000-FFFF-FFFF00000000}"/>
  </bookViews>
  <sheets>
    <sheet name="Izvajalci" sheetId="19" r:id="rId1"/>
    <sheet name="Osnovni podatki" sheetId="20" r:id="rId2"/>
    <sheet name="8 - Prireditve" sheetId="16" r:id="rId3"/>
    <sheet name="10 - Nadzor objektov" sheetId="18" r:id="rId4"/>
    <sheet name="11 - Naučimo se plavati" sheetId="17" r:id="rId5"/>
  </sheets>
  <externalReferences>
    <externalReference r:id="rId6"/>
    <externalReference r:id="rId7"/>
  </externalReferences>
  <definedNames>
    <definedName name="Šifra">'[1]Osnovni podatki'!$F$6</definedName>
    <definedName name="Tabela_Članov">[2]Naslovi!$A$4:$F$25</definedName>
    <definedName name="Tabela_Izvajalci">[1]Izvajalci!$A$1:$N$47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20" l="1"/>
  <c r="F39" i="20"/>
  <c r="F37" i="20"/>
  <c r="F35" i="20"/>
  <c r="F29" i="20"/>
  <c r="F27" i="20"/>
  <c r="F21" i="20"/>
  <c r="F19" i="20"/>
  <c r="F17" i="20"/>
  <c r="F15" i="20"/>
  <c r="F13" i="20"/>
  <c r="F11" i="20"/>
  <c r="F9" i="20"/>
  <c r="R18" i="18" l="1"/>
</calcChain>
</file>

<file path=xl/sharedStrings.xml><?xml version="1.0" encoding="utf-8"?>
<sst xmlns="http://schemas.openxmlformats.org/spreadsheetml/2006/main" count="449" uniqueCount="360">
  <si>
    <t>OSNOVNI PODATKI:</t>
  </si>
  <si>
    <t>Telefon:</t>
  </si>
  <si>
    <t>SKUPAJ</t>
  </si>
  <si>
    <t>OBJEKT</t>
  </si>
  <si>
    <t>DODATNA POJASNILA:</t>
  </si>
  <si>
    <t>OBRAZEC 8:</t>
  </si>
  <si>
    <t>PRIREDITEV</t>
  </si>
  <si>
    <t>Datum prireditve</t>
  </si>
  <si>
    <t>Število tekmoval.</t>
  </si>
  <si>
    <t>MNOŽIČNE ŠPORTNO - REKREATIVNE PRIREDITVE:</t>
  </si>
  <si>
    <t>Katera po vrsti?</t>
  </si>
  <si>
    <t>VELIKE MEDNARODNE ŠPORTNE PRIREDITVE:</t>
  </si>
  <si>
    <t>Ocena stroškov</t>
  </si>
  <si>
    <t>Višina prijavnine</t>
  </si>
  <si>
    <t>Število udeležencev</t>
  </si>
  <si>
    <t>OBRAZEC 11:</t>
  </si>
  <si>
    <t>ŠPORTNE PRIREDITVE in PROMOCIJE ŠPORTA</t>
  </si>
  <si>
    <t>OBČINSKE ŠPORTNO-PROMOCIJSKE PRIREDITVE ZA PODELITEV PRIZNANJ V ŠPORTU:</t>
  </si>
  <si>
    <t>Število priznanj</t>
  </si>
  <si>
    <t>Število udeleženih</t>
  </si>
  <si>
    <t>NACIONALNI PROSTOČASNI ŠPORTNI PROGRAM "NAUČIMO SE PLAVATI"</t>
  </si>
  <si>
    <t>Število plavalnih
skupin</t>
  </si>
  <si>
    <t>Obseg tečaja
(UR na SKUPINO)</t>
  </si>
  <si>
    <t>Število skupin
v bazenu</t>
  </si>
  <si>
    <t>Prispevek udeleženca</t>
  </si>
  <si>
    <t>Prispevek Zavoda za šport</t>
  </si>
  <si>
    <t>* Prispevek Zavoda za šport: PRISPEVEK NA POSAMEZNEGA UDELEŽENCA TEČAJA !</t>
  </si>
  <si>
    <t>STROŠKI BAZENA in STROKOVNEGA KADRA:</t>
  </si>
  <si>
    <t>Število ur</t>
  </si>
  <si>
    <t>Cena najema
(EUR / uro)</t>
  </si>
  <si>
    <t>Stroški</t>
  </si>
  <si>
    <t>NAJEM BAZENA</t>
  </si>
  <si>
    <t>NAJEM UČITELJEV PLAVANJA</t>
  </si>
  <si>
    <t>STROŠKI PREVOZA in ORGANIZACIJE:</t>
  </si>
  <si>
    <t>PREVOZ UDELEŽENCEV TEČAJA</t>
  </si>
  <si>
    <t>ORGANIZACIJA TEČAJA PLAVANJA</t>
  </si>
  <si>
    <t>OBRAZEC 10:</t>
  </si>
  <si>
    <t>NADZOR ŠOLSKIH ŠPORTNIH OBJEKTOV</t>
  </si>
  <si>
    <t>Ur nadzora</t>
  </si>
  <si>
    <t>Strošek (na uro)</t>
  </si>
  <si>
    <t>NADZOR ŠOLSKIH ŠPORTNIH OBJEKTOV - OCENA STROŠKOV:</t>
  </si>
  <si>
    <t>Šifra</t>
  </si>
  <si>
    <t>DRUŠTVO</t>
  </si>
  <si>
    <t>DRUŠTVO-SKRAJŠANO</t>
  </si>
  <si>
    <t>SEDEŽ-NASLOV</t>
  </si>
  <si>
    <t>SEDEŽ-POŠTA</t>
  </si>
  <si>
    <t>MATIČNA ŠTEVILKA</t>
  </si>
  <si>
    <t>DAVČNA ŠTEVILKA</t>
  </si>
  <si>
    <t>TRANSAKCIJSKI RAČUN</t>
  </si>
  <si>
    <t>TELEFON</t>
  </si>
  <si>
    <t>FAX</t>
  </si>
  <si>
    <t>ELEKTRONSKI NASLOV</t>
  </si>
  <si>
    <t>URADNI ZASTOPNIK</t>
  </si>
  <si>
    <t>TELEFON - UZ</t>
  </si>
  <si>
    <t>GSM - UZ</t>
  </si>
  <si>
    <t>ELEKTRONSKI NASLOV - UZ</t>
  </si>
  <si>
    <t>BALINARSKI KLUB GROSUPLJE</t>
  </si>
  <si>
    <t>OB GROSUPELJŠČICI 28</t>
  </si>
  <si>
    <t>1290 GROSUPLJE</t>
  </si>
  <si>
    <t>5869927000</t>
  </si>
  <si>
    <t>50943138</t>
  </si>
  <si>
    <t>SI56 6000 0000 0385 161</t>
  </si>
  <si>
    <t>031 474 100</t>
  </si>
  <si>
    <t>bkgrosuplje@gmail.com</t>
  </si>
  <si>
    <t>FRANC MEHLE</t>
  </si>
  <si>
    <t>francimehle@gmail.com</t>
  </si>
  <si>
    <t>BALINARSKI ŠPORTNI KLUB MRAVLJICA ŠMARJE - SAP</t>
  </si>
  <si>
    <t>BALINARSKI KLUB MRAVLJICA</t>
  </si>
  <si>
    <t>LAHOVA CESTA 1</t>
  </si>
  <si>
    <t>1293 ŠMARJE-SAP</t>
  </si>
  <si>
    <t>1178571000</t>
  </si>
  <si>
    <t>74645757</t>
  </si>
  <si>
    <t>SI56 0202 2009 2432 230</t>
  </si>
  <si>
    <t>DRUŠTVO EXPLORIK, EKSTREMNO DRUŠTVO POPOTNIŠTVA, REKREACIJE, ŠPORTA IN KULTURE</t>
  </si>
  <si>
    <t>POD GOZDOM CESTA V 18</t>
  </si>
  <si>
    <t>1178768000</t>
  </si>
  <si>
    <t>37034685</t>
  </si>
  <si>
    <t>SI56 6000 0000 0525 326</t>
  </si>
  <si>
    <t>031 352 045</t>
  </si>
  <si>
    <t>urosperme@gmail.com</t>
  </si>
  <si>
    <t>UROŠ PERME</t>
  </si>
  <si>
    <t>JADRALNI KLUB SCORPION</t>
  </si>
  <si>
    <t>POD GOZDOM CESTA IV 20</t>
  </si>
  <si>
    <t>1179187000</t>
  </si>
  <si>
    <t>19868375</t>
  </si>
  <si>
    <t>SI56 0202 2009 0118 683</t>
  </si>
  <si>
    <t>041 668 788</t>
  </si>
  <si>
    <t>bostjan.skerlj@gmail.com</t>
  </si>
  <si>
    <t>JURIJ GOŠNIK</t>
  </si>
  <si>
    <t>KARATE KLUB GROSUPLJE</t>
  </si>
  <si>
    <t>LAHOVA CESTA 27</t>
  </si>
  <si>
    <t>1178563000</t>
  </si>
  <si>
    <t>59429887</t>
  </si>
  <si>
    <t>031 231 440</t>
  </si>
  <si>
    <t>darkokotar@siol.net</t>
  </si>
  <si>
    <t>DARKO KOTAR</t>
  </si>
  <si>
    <t>01 7248 207</t>
  </si>
  <si>
    <t>KOLESARSKO DRUŠTVO GROSUPLJE</t>
  </si>
  <si>
    <t>KOLODVORSKA CESTA 2</t>
  </si>
  <si>
    <t>5013151000</t>
  </si>
  <si>
    <t>55814328</t>
  </si>
  <si>
    <t>SI56 0202 2001 9452 922</t>
  </si>
  <si>
    <t>070 259 057</t>
  </si>
  <si>
    <t>kdgrosuplje@gmail.com</t>
  </si>
  <si>
    <t>KOLESARSKO DRUŠTVO HITRI POLŽI</t>
  </si>
  <si>
    <t>LJUBLJANSKA CESTA 41</t>
  </si>
  <si>
    <t>5946654000</t>
  </si>
  <si>
    <t>99940078</t>
  </si>
  <si>
    <t>041 391 489</t>
  </si>
  <si>
    <t>peter.kramar@kolektor.com</t>
  </si>
  <si>
    <t>PETER KRAMAR</t>
  </si>
  <si>
    <t>KOŠARKARSKI KLUB GROSUPLJE</t>
  </si>
  <si>
    <t>LJUBLJANSKA CESTA 40A</t>
  </si>
  <si>
    <t>1178270000</t>
  </si>
  <si>
    <t>82094802</t>
  </si>
  <si>
    <t>SI56 0202 2001 1978 296</t>
  </si>
  <si>
    <t>051 623 006</t>
  </si>
  <si>
    <t>info@kkgrosuplje.si</t>
  </si>
  <si>
    <t>PETER HOJČ</t>
  </si>
  <si>
    <t>031 519 945</t>
  </si>
  <si>
    <t>perotrica@gmail.com</t>
  </si>
  <si>
    <t>KOŠARKAŠKI KLUB KAJA GROSUPLJE</t>
  </si>
  <si>
    <t>KOZINOVA CESTA 30</t>
  </si>
  <si>
    <t>5535468000</t>
  </si>
  <si>
    <t>55925278</t>
  </si>
  <si>
    <t>SI56 1010 0005 7207 588</t>
  </si>
  <si>
    <t>041 878 181</t>
  </si>
  <si>
    <t>robert.skulj@gmail.com</t>
  </si>
  <si>
    <t>MARJAN TRAVNIK</t>
  </si>
  <si>
    <t>041 617 960</t>
  </si>
  <si>
    <t>travnik.marjan@gmail.com</t>
  </si>
  <si>
    <t>LOKOSTRELSKI KLUB TABORSKA JAMA</t>
  </si>
  <si>
    <t>MALA VAS PRI GROSUPLJEM 3C</t>
  </si>
  <si>
    <t>4039092000</t>
  </si>
  <si>
    <t>78932742</t>
  </si>
  <si>
    <t>SI56 0208 2025 9764 766</t>
  </si>
  <si>
    <t>041 820 621</t>
  </si>
  <si>
    <t>marjan.kocman@gmail.com</t>
  </si>
  <si>
    <t>MARJAN KOCMAN</t>
  </si>
  <si>
    <t>NOGOMETNI KLUB BRINJE - GROSUPLJE</t>
  </si>
  <si>
    <t>OB GROSUPELJŠČICI 19</t>
  </si>
  <si>
    <t>1586866000</t>
  </si>
  <si>
    <t>15496210</t>
  </si>
  <si>
    <t>SI56 6000 0000 0045 079</t>
  </si>
  <si>
    <t>ANDRAŽ ZRNEC</t>
  </si>
  <si>
    <t>041 686 080</t>
  </si>
  <si>
    <t>andrazz974@gmail.com</t>
  </si>
  <si>
    <t>5952000000</t>
  </si>
  <si>
    <t>77346424</t>
  </si>
  <si>
    <t>SI56 6000 0000 0001 526</t>
  </si>
  <si>
    <t>040 530 033</t>
  </si>
  <si>
    <t>odbojka.grosuplje@gmail.com</t>
  </si>
  <si>
    <t>PLANINSKO DRUŠTVO GROSUPLJE</t>
  </si>
  <si>
    <t>ADAMIČEVA CESTA 29</t>
  </si>
  <si>
    <t>5262984000</t>
  </si>
  <si>
    <t>21671559</t>
  </si>
  <si>
    <t>SI56 0202 2009 2231 537</t>
  </si>
  <si>
    <t>041 696 940</t>
  </si>
  <si>
    <t>info@pdgrosuplje.si</t>
  </si>
  <si>
    <t>FRANC ŠTIBERNIK</t>
  </si>
  <si>
    <t>01 7873 345</t>
  </si>
  <si>
    <t>franc.stibernik@telemach.net</t>
  </si>
  <si>
    <t>ROKOMETNI KLUB GROSUPLJE</t>
  </si>
  <si>
    <t>5203309000</t>
  </si>
  <si>
    <t>57367493</t>
  </si>
  <si>
    <t>SI56 0202 2001 5558 081</t>
  </si>
  <si>
    <t>031 319 985</t>
  </si>
  <si>
    <t>damijankitak@gmail.com</t>
  </si>
  <si>
    <t>JANEZ BOLJKA</t>
  </si>
  <si>
    <t>051 341 041</t>
  </si>
  <si>
    <t>janez.boljka@lde.si</t>
  </si>
  <si>
    <t>SHOTOKAN KARATE KLUB GROSUPLJE</t>
  </si>
  <si>
    <t>ADAMIČEVA CESTA 22</t>
  </si>
  <si>
    <t>1179110000</t>
  </si>
  <si>
    <t>13075691</t>
  </si>
  <si>
    <t>SI56 0202 2009 0023 526</t>
  </si>
  <si>
    <t>040 468 478</t>
  </si>
  <si>
    <t>shotokan.grosuplje@gmail.com</t>
  </si>
  <si>
    <t>STRELSKO DRUŠTVO GROSUPLJE</t>
  </si>
  <si>
    <t>5244471000</t>
  </si>
  <si>
    <t>90707346</t>
  </si>
  <si>
    <t>SI56 6100 0002 2035 158</t>
  </si>
  <si>
    <t>070 702 506</t>
  </si>
  <si>
    <t>sd.grosuplje@gmail.com</t>
  </si>
  <si>
    <t>ŠPORTNO - KULTURNO DRUŠTVO TIAL</t>
  </si>
  <si>
    <t>BREZJE PRI GROSUPLJEM 78</t>
  </si>
  <si>
    <t>1586424000</t>
  </si>
  <si>
    <t>82272042</t>
  </si>
  <si>
    <t>SI56 6100 0002 5098 418</t>
  </si>
  <si>
    <t>info@tialdance.si</t>
  </si>
  <si>
    <t>TINA BEDENIK SCHMAUTZ</t>
  </si>
  <si>
    <t>041 741 652</t>
  </si>
  <si>
    <t>tina.b.schmautz@gmail.com</t>
  </si>
  <si>
    <t>ŠPORTNO DRUŠTVO BUM GROSUPLJE</t>
  </si>
  <si>
    <t>PARTIZANSKA CESTA 6</t>
  </si>
  <si>
    <t>4109295000</t>
  </si>
  <si>
    <t>93279086</t>
  </si>
  <si>
    <t>SI56 6000 0000 0872 877</t>
  </si>
  <si>
    <t>031 313 109</t>
  </si>
  <si>
    <t>kupikarto@gmail.com</t>
  </si>
  <si>
    <t>ZLATAN DELIĆ</t>
  </si>
  <si>
    <t>ŠPORTNO DRUŠTVO GROSUPLJE</t>
  </si>
  <si>
    <t>5239613000</t>
  </si>
  <si>
    <t>95454837</t>
  </si>
  <si>
    <t>SI56 6000 0000 0631 929</t>
  </si>
  <si>
    <t>031 740 220</t>
  </si>
  <si>
    <t>info@sportno-drustvo-grosuplje.si</t>
  </si>
  <si>
    <t>041 469 164</t>
  </si>
  <si>
    <t>kadunc@lj-kabel.net</t>
  </si>
  <si>
    <t>ŠPORTNO DRUŠTVO POLICA</t>
  </si>
  <si>
    <t>POLICA 200</t>
  </si>
  <si>
    <t>4100921000</t>
  </si>
  <si>
    <t>97699616</t>
  </si>
  <si>
    <t>SI56 6000 0000 0786 353</t>
  </si>
  <si>
    <t>041 662 663</t>
  </si>
  <si>
    <t>marko.jovan3@gmail.com</t>
  </si>
  <si>
    <t>MARKO JOVAN</t>
  </si>
  <si>
    <t>ŠPORTNO DRUŠTVO PRIKAZ</t>
  </si>
  <si>
    <t>GATINA 21</t>
  </si>
  <si>
    <t>4009193000</t>
  </si>
  <si>
    <t>76885984</t>
  </si>
  <si>
    <t>SI56 6000 0000 0751 821</t>
  </si>
  <si>
    <t>ŠPORTNO DRUŠTVO RAČNA</t>
  </si>
  <si>
    <t>ČUŠPERK 6</t>
  </si>
  <si>
    <t>4022696000</t>
  </si>
  <si>
    <t>36840556</t>
  </si>
  <si>
    <t>SI56 0202 2025 8779 664</t>
  </si>
  <si>
    <t>041 323 318</t>
  </si>
  <si>
    <t>gasper.luznik@gmail.com</t>
  </si>
  <si>
    <t>GAŠPER LUŽNIK</t>
  </si>
  <si>
    <t>01 7871 409</t>
  </si>
  <si>
    <t>ŠPORTNO DRUŠTVO ŠMARJE SAP</t>
  </si>
  <si>
    <t>5261295000</t>
  </si>
  <si>
    <t>37438182</t>
  </si>
  <si>
    <t>SI56 0202 2001 7961 935</t>
  </si>
  <si>
    <t>031 522 400</t>
  </si>
  <si>
    <t>dusan.saurin@gmail.com</t>
  </si>
  <si>
    <t>DUŠAN SAURIN</t>
  </si>
  <si>
    <t>ŠPORTNO DRUŠTVO ŠT. JURIJ</t>
  </si>
  <si>
    <t>MALA VAS PRI GROSUPLJEM 3</t>
  </si>
  <si>
    <t>1179128000</t>
  </si>
  <si>
    <t>57809658</t>
  </si>
  <si>
    <t>DAMIJAN KITAK</t>
  </si>
  <si>
    <t>ŠPORTNO DRUŠTVO ŽALNA</t>
  </si>
  <si>
    <t>ŽALNA 1</t>
  </si>
  <si>
    <t>4006763000</t>
  </si>
  <si>
    <t>16225562</t>
  </si>
  <si>
    <t>SI56 6000 0000 0123 455</t>
  </si>
  <si>
    <t>031 378 790</t>
  </si>
  <si>
    <t>sdzalna@gmail.com</t>
  </si>
  <si>
    <t>MARKO GRUM</t>
  </si>
  <si>
    <t>mare.grum@gmail.com</t>
  </si>
  <si>
    <t>TENIŠKI KLUB GROSUPLJE</t>
  </si>
  <si>
    <t>LJUBLJANSKA CESTA 52</t>
  </si>
  <si>
    <t>5569109000</t>
  </si>
  <si>
    <t>44319703</t>
  </si>
  <si>
    <t>SI56 1910 0001 0047 314</t>
  </si>
  <si>
    <t>041 332 245</t>
  </si>
  <si>
    <t>marko.skrjanc@gmail.com</t>
  </si>
  <si>
    <t>ŽENSKI KOŠARKARSKI KLUB GROSUPLJE</t>
  </si>
  <si>
    <t>2199653000</t>
  </si>
  <si>
    <t>79402275</t>
  </si>
  <si>
    <t>SI56 0202 2025 7271 993</t>
  </si>
  <si>
    <t>DARKO BREZOVAR</t>
  </si>
  <si>
    <t>041 430 199</t>
  </si>
  <si>
    <t>ZVEZA ŠPORTNIH ORGANIZACIJ GROSUPLJE</t>
  </si>
  <si>
    <t>5139015000</t>
  </si>
  <si>
    <t>22240250</t>
  </si>
  <si>
    <t>01 7864 745</t>
  </si>
  <si>
    <t>sportna-zveza@zso-grosuplje.si</t>
  </si>
  <si>
    <t>GREGA ROZINA</t>
  </si>
  <si>
    <t>041 632 122</t>
  </si>
  <si>
    <t>gregarozina.grosuplje@gmail.com</t>
  </si>
  <si>
    <t>ATLETSKI KLUB ŠPELA GROSUPLJE</t>
  </si>
  <si>
    <t>LJUBLJANSKA CESTA 4A</t>
  </si>
  <si>
    <t>5826004000</t>
  </si>
  <si>
    <t>45692939</t>
  </si>
  <si>
    <t>041 604 185</t>
  </si>
  <si>
    <t>akspela@siol.net</t>
  </si>
  <si>
    <t>ŠPELA BIZJAK</t>
  </si>
  <si>
    <t>PLESNI KLUB SPOT</t>
  </si>
  <si>
    <t>CESTA TONETA KRALJA 10</t>
  </si>
  <si>
    <t>4002237000</t>
  </si>
  <si>
    <t>93032137</t>
  </si>
  <si>
    <t>040 677 877</t>
  </si>
  <si>
    <t>info@plesniklubspot.si</t>
  </si>
  <si>
    <t>ziva@plesniklubspot.si</t>
  </si>
  <si>
    <t>PODATKI O IZVAJALCU:</t>
  </si>
  <si>
    <t>VAŠA ŠIFRA:</t>
  </si>
  <si>
    <r>
      <t xml:space="preserve">( Šifro boste našli na listu </t>
    </r>
    <r>
      <rPr>
        <b/>
        <sz val="8"/>
        <rFont val="Arial"/>
        <family val="2"/>
        <charset val="238"/>
      </rPr>
      <t>Izvajalci</t>
    </r>
    <r>
      <rPr>
        <sz val="8"/>
        <rFont val="Arial"/>
        <family val="2"/>
        <charset val="238"/>
      </rPr>
      <t xml:space="preserve"> ! )</t>
    </r>
  </si>
  <si>
    <t>Uradno ime:</t>
  </si>
  <si>
    <t>Skrajšano ime: *</t>
  </si>
  <si>
    <t>Naslov:</t>
  </si>
  <si>
    <t>Pošta:</t>
  </si>
  <si>
    <t>Matična številka:</t>
  </si>
  <si>
    <t>Davčna številka:</t>
  </si>
  <si>
    <t>Transakcijski račun:</t>
  </si>
  <si>
    <t>* Samo, če imate v odločbi upravne enote, navedeno uradno skrajšano ime (preverite lahko na bizi.si) !</t>
  </si>
  <si>
    <t>KONTAKTNI PODATKI:</t>
  </si>
  <si>
    <t>Elektronski naslov:</t>
  </si>
  <si>
    <t>PODATKI O URADNEM ZASTOPNIKU:</t>
  </si>
  <si>
    <t>Ime in Priimek:</t>
  </si>
  <si>
    <t>Mobilni telefon:</t>
  </si>
  <si>
    <t>** V primeru spremenjenih podatkov, veljavne podatke vpišite v rumena polja !</t>
  </si>
  <si>
    <t>POVZETEK KANDIDATURE:</t>
  </si>
  <si>
    <t>KANDIDIRAMO ZA NASLEDNJE ŠPORTNE PROGRAME in PODROČJA ŠPORTA (označite):</t>
  </si>
  <si>
    <t>Izjavljamo, da imamo zagotovljene materialne, prostorske in organizacijske pogoje ter ustrezno izobražen ali</t>
  </si>
  <si>
    <t>usposobljen kader za izvedbo prijavljenih programov. Redno vadbo imamo organizirano vsaj 30 tednov v letu.</t>
  </si>
  <si>
    <t>Za točnost podatkov s podpisom in žigom odgovarja (odgovorna oseba izvajalca):</t>
  </si>
  <si>
    <t>Datum:</t>
  </si>
  <si>
    <t>žig</t>
  </si>
  <si>
    <t>podpis</t>
  </si>
  <si>
    <t>RAZPISNA DOKUMENTACIJA 2026 - ŠPORT</t>
  </si>
  <si>
    <t>ATLETSKO DRUŠTVO MODRI DIRKAČI</t>
  </si>
  <si>
    <t>BREZJE PRI GROSUPLJEM 41</t>
  </si>
  <si>
    <t>2709317000</t>
  </si>
  <si>
    <t>12781959</t>
  </si>
  <si>
    <t>SI56 0284 3026 4875 655</t>
  </si>
  <si>
    <t>051 234 786</t>
  </si>
  <si>
    <t>luka.ljubic7@gmail.com</t>
  </si>
  <si>
    <t>LUKA LJUBIČ</t>
  </si>
  <si>
    <t>031 487 129</t>
  </si>
  <si>
    <t>041 540 668</t>
  </si>
  <si>
    <t>janikalsek@gmail.com</t>
  </si>
  <si>
    <t>STANISLAV LUNAR</t>
  </si>
  <si>
    <t>SI56 6100 0002 8751 632</t>
  </si>
  <si>
    <t>IZTOK SINJUR</t>
  </si>
  <si>
    <t>041 574 990</t>
  </si>
  <si>
    <t>sinjuriztok@gmail.com</t>
  </si>
  <si>
    <t>SI56 0400 0027 8012 126</t>
  </si>
  <si>
    <t>051 318 031</t>
  </si>
  <si>
    <t>borut.antoncic@nkbrinje.si</t>
  </si>
  <si>
    <t>ODBOJKARSKO DRUŠTVO FLIP - FLOP</t>
  </si>
  <si>
    <t>SIMON KRAKAR</t>
  </si>
  <si>
    <t>simonkrakar@gmail.com</t>
  </si>
  <si>
    <t>ESAD BOGALJEVIĆ</t>
  </si>
  <si>
    <t>ROK IVAN</t>
  </si>
  <si>
    <t>051 638 861</t>
  </si>
  <si>
    <t>MIROSLAVA KADUNC</t>
  </si>
  <si>
    <t>031 881 646</t>
  </si>
  <si>
    <t>habjangasper9@gmail.com</t>
  </si>
  <si>
    <t>GAŠPER HABJAN</t>
  </si>
  <si>
    <t>SI56 3400 0102 2476 006</t>
  </si>
  <si>
    <t>041 254 593</t>
  </si>
  <si>
    <t>MARKO ŠKRJANC</t>
  </si>
  <si>
    <t>brezovar.dare37@gmail.com</t>
  </si>
  <si>
    <t>SI56 6000 0000 0284 378</t>
  </si>
  <si>
    <t>SI56 0400 0027 8012 708</t>
  </si>
  <si>
    <t>KONJENIŠKI KLUB GIOVANNI</t>
  </si>
  <si>
    <t>PEČ 13</t>
  </si>
  <si>
    <t>4082923000</t>
  </si>
  <si>
    <t>31575382</t>
  </si>
  <si>
    <t>SI56 6000 0000 0662 096</t>
  </si>
  <si>
    <t>HREN BOŠTJAN</t>
  </si>
  <si>
    <t>SI56 0400 0027 9407 083</t>
  </si>
  <si>
    <t>ŽIVA RADULOVIĆ</t>
  </si>
  <si>
    <t>041 680 887</t>
  </si>
  <si>
    <t>info@kkgiovanni@gmail.si</t>
  </si>
  <si>
    <t>041 686 217</t>
  </si>
  <si>
    <t>inzeniring@hren.si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</si>
</sst>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d/\ m/\ yyyy;@"/>
    <numFmt numFmtId="168" formatCode="#,##0.00_ ;\-#,##0.00\ "/>
    <numFmt numFmtId="169" formatCode="00"/>
  </numFmts>
  <fonts count="16" x14ac:knownFonts="1">
    <font>
      <sz val="10"/>
      <name val="Arial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8"/>
      <color rgb="FF000000"/>
      <name val="Tahoma"/>
      <family val="2"/>
      <charset val="238"/>
    </font>
    <font>
      <sz val="8"/>
      <color rgb="FFCC0000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9" fillId="0" borderId="0"/>
    <xf numFmtId="0" fontId="9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4" fillId="2" borderId="1" xfId="1" applyFont="1" applyFill="1" applyBorder="1" applyAlignment="1">
      <alignment horizontal="left" vertical="center"/>
    </xf>
    <xf numFmtId="0" fontId="3" fillId="2" borderId="7" xfId="1" applyFill="1" applyBorder="1" applyAlignment="1">
      <alignment vertical="center"/>
    </xf>
    <xf numFmtId="0" fontId="3" fillId="0" borderId="0" xfId="1"/>
    <xf numFmtId="0" fontId="8" fillId="0" borderId="0" xfId="1" applyFont="1"/>
    <xf numFmtId="0" fontId="6" fillId="0" borderId="9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11" xfId="1" applyFont="1" applyBorder="1" applyAlignment="1">
      <alignment horizontal="center" vertical="center"/>
    </xf>
    <xf numFmtId="0" fontId="11" fillId="0" borderId="0" xfId="1" applyFont="1"/>
    <xf numFmtId="0" fontId="11" fillId="0" borderId="0" xfId="1" applyFont="1" applyAlignment="1">
      <alignment vertical="top"/>
    </xf>
    <xf numFmtId="0" fontId="1" fillId="0" borderId="2" xfId="1" applyFont="1" applyBorder="1" applyAlignment="1" applyProtection="1">
      <alignment vertical="center"/>
      <protection locked="0"/>
    </xf>
    <xf numFmtId="0" fontId="1" fillId="0" borderId="8" xfId="1" applyFont="1" applyBorder="1" applyAlignment="1" applyProtection="1">
      <alignment vertical="center"/>
      <protection locked="0"/>
    </xf>
    <xf numFmtId="0" fontId="1" fillId="0" borderId="16" xfId="1" applyFont="1" applyBorder="1" applyAlignment="1" applyProtection="1">
      <alignment vertical="center"/>
      <protection locked="0"/>
    </xf>
    <xf numFmtId="0" fontId="1" fillId="0" borderId="5" xfId="1" applyFont="1" applyBorder="1" applyAlignment="1" applyProtection="1">
      <alignment vertical="center"/>
      <protection locked="0"/>
    </xf>
    <xf numFmtId="0" fontId="1" fillId="0" borderId="6" xfId="1" applyFont="1" applyBorder="1" applyAlignment="1" applyProtection="1">
      <alignment vertical="center"/>
      <protection locked="0"/>
    </xf>
    <xf numFmtId="0" fontId="1" fillId="0" borderId="17" xfId="1" applyFont="1" applyBorder="1" applyAlignment="1" applyProtection="1">
      <alignment vertical="center"/>
      <protection locked="0"/>
    </xf>
    <xf numFmtId="0" fontId="6" fillId="0" borderId="32" xfId="1" applyFont="1" applyBorder="1" applyAlignment="1">
      <alignment horizontal="center" vertical="center"/>
    </xf>
    <xf numFmtId="169" fontId="6" fillId="8" borderId="33" xfId="2" applyNumberFormat="1" applyFont="1" applyFill="1" applyBorder="1" applyAlignment="1">
      <alignment horizontal="center"/>
    </xf>
    <xf numFmtId="0" fontId="6" fillId="8" borderId="33" xfId="2" applyFont="1" applyFill="1" applyBorder="1"/>
    <xf numFmtId="0" fontId="6" fillId="0" borderId="33" xfId="2" applyFont="1" applyBorder="1"/>
    <xf numFmtId="49" fontId="6" fillId="0" borderId="33" xfId="2" applyNumberFormat="1" applyFont="1" applyBorder="1"/>
    <xf numFmtId="0" fontId="3" fillId="0" borderId="0" xfId="3" applyFont="1"/>
    <xf numFmtId="169" fontId="1" fillId="5" borderId="0" xfId="2" applyNumberFormat="1" applyFont="1" applyFill="1" applyAlignment="1">
      <alignment horizontal="center"/>
    </xf>
    <xf numFmtId="0" fontId="1" fillId="5" borderId="0" xfId="2" applyFont="1" applyFill="1"/>
    <xf numFmtId="0" fontId="1" fillId="0" borderId="0" xfId="2" applyFont="1"/>
    <xf numFmtId="49" fontId="1" fillId="0" borderId="0" xfId="2" applyNumberFormat="1" applyFont="1"/>
    <xf numFmtId="49" fontId="1" fillId="0" borderId="0" xfId="4" applyNumberFormat="1" applyFont="1" applyFill="1" applyBorder="1" applyAlignment="1" applyProtection="1"/>
    <xf numFmtId="49" fontId="1" fillId="0" borderId="0" xfId="4" applyNumberFormat="1" applyFont="1" applyBorder="1" applyAlignment="1" applyProtection="1"/>
    <xf numFmtId="49" fontId="1" fillId="0" borderId="0" xfId="3" applyNumberFormat="1" applyFont="1"/>
    <xf numFmtId="169" fontId="1" fillId="0" borderId="0" xfId="2" applyNumberFormat="1" applyFont="1" applyAlignment="1">
      <alignment horizontal="center"/>
    </xf>
    <xf numFmtId="0" fontId="1" fillId="0" borderId="0" xfId="4" applyNumberFormat="1" applyFont="1" applyBorder="1" applyAlignment="1" applyProtection="1"/>
    <xf numFmtId="0" fontId="1" fillId="0" borderId="0" xfId="3" applyFont="1"/>
    <xf numFmtId="169" fontId="3" fillId="0" borderId="0" xfId="2" applyNumberFormat="1" applyFont="1" applyAlignment="1">
      <alignment horizontal="center"/>
    </xf>
    <xf numFmtId="0" fontId="3" fillId="0" borderId="0" xfId="2" applyFont="1"/>
    <xf numFmtId="49" fontId="3" fillId="0" borderId="0" xfId="2" applyNumberFormat="1" applyFont="1"/>
    <xf numFmtId="0" fontId="13" fillId="0" borderId="0" xfId="2" applyFont="1"/>
    <xf numFmtId="0" fontId="3" fillId="0" borderId="0" xfId="1" applyProtection="1">
      <protection locked="0"/>
    </xf>
    <xf numFmtId="0" fontId="4" fillId="2" borderId="1" xfId="1" applyFont="1" applyFill="1" applyBorder="1" applyAlignment="1" applyProtection="1">
      <alignment horizontal="left" vertical="center"/>
      <protection locked="0"/>
    </xf>
    <xf numFmtId="0" fontId="14" fillId="2" borderId="7" xfId="1" applyFont="1" applyFill="1" applyBorder="1" applyAlignment="1" applyProtection="1">
      <alignment vertical="center"/>
      <protection locked="0"/>
    </xf>
    <xf numFmtId="0" fontId="14" fillId="2" borderId="20" xfId="1" applyFont="1" applyFill="1" applyBorder="1" applyAlignment="1" applyProtection="1">
      <alignment vertical="center"/>
      <protection locked="0"/>
    </xf>
    <xf numFmtId="0" fontId="15" fillId="0" borderId="0" xfId="1" applyFont="1" applyAlignment="1" applyProtection="1">
      <alignment vertical="center"/>
      <protection locked="0"/>
    </xf>
    <xf numFmtId="0" fontId="5" fillId="3" borderId="34" xfId="1" applyFont="1" applyFill="1" applyBorder="1" applyAlignment="1" applyProtection="1">
      <alignment horizontal="center" vertical="center"/>
      <protection locked="0"/>
    </xf>
    <xf numFmtId="0" fontId="3" fillId="0" borderId="0" xfId="1" applyAlignment="1" applyProtection="1">
      <alignment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11" fillId="0" borderId="0" xfId="1" applyFont="1" applyAlignment="1" applyProtection="1">
      <alignment vertical="center"/>
      <protection locked="0"/>
    </xf>
    <xf numFmtId="0" fontId="11" fillId="0" borderId="0" xfId="1" applyFont="1" applyAlignment="1">
      <alignment vertical="center"/>
    </xf>
    <xf numFmtId="0" fontId="3" fillId="0" borderId="22" xfId="1" applyBorder="1" applyProtection="1">
      <protection locked="0"/>
    </xf>
    <xf numFmtId="0" fontId="3" fillId="0" borderId="31" xfId="1" applyBorder="1" applyProtection="1">
      <protection locked="0"/>
    </xf>
    <xf numFmtId="0" fontId="3" fillId="0" borderId="28" xfId="1" applyBorder="1" applyProtection="1">
      <protection locked="0"/>
    </xf>
    <xf numFmtId="0" fontId="3" fillId="0" borderId="18" xfId="1" applyBorder="1" applyProtection="1">
      <protection locked="0"/>
    </xf>
    <xf numFmtId="0" fontId="3" fillId="0" borderId="19" xfId="1" applyBorder="1" applyProtection="1">
      <protection locked="0"/>
    </xf>
    <xf numFmtId="0" fontId="3" fillId="0" borderId="23" xfId="1" applyBorder="1" applyProtection="1">
      <protection locked="0"/>
    </xf>
    <xf numFmtId="0" fontId="3" fillId="0" borderId="21" xfId="1" applyBorder="1" applyProtection="1">
      <protection locked="0"/>
    </xf>
    <xf numFmtId="0" fontId="3" fillId="0" borderId="24" xfId="1" applyBorder="1" applyProtection="1">
      <protection locked="0"/>
    </xf>
    <xf numFmtId="0" fontId="3" fillId="0" borderId="35" xfId="1" applyBorder="1" applyProtection="1">
      <protection locked="0"/>
    </xf>
    <xf numFmtId="0" fontId="5" fillId="0" borderId="0" xfId="1" applyFont="1" applyProtection="1">
      <protection locked="0"/>
    </xf>
    <xf numFmtId="49" fontId="1" fillId="0" borderId="0" xfId="4" applyNumberFormat="1" applyFont="1" applyAlignment="1" applyProtection="1"/>
    <xf numFmtId="0" fontId="3" fillId="0" borderId="0" xfId="1" applyAlignment="1" applyProtection="1">
      <alignment wrapText="1"/>
      <protection locked="0"/>
    </xf>
    <xf numFmtId="0" fontId="1" fillId="0" borderId="26" xfId="1" applyFont="1" applyBorder="1" applyAlignment="1" applyProtection="1">
      <alignment horizontal="center" vertical="top"/>
      <protection locked="0"/>
    </xf>
    <xf numFmtId="0" fontId="3" fillId="0" borderId="0" xfId="1" applyAlignment="1" applyProtection="1">
      <alignment horizontal="left" wrapText="1"/>
      <protection locked="0"/>
    </xf>
    <xf numFmtId="0" fontId="3" fillId="0" borderId="0" xfId="1" applyAlignment="1" applyProtection="1">
      <alignment horizontal="left"/>
      <protection locked="0"/>
    </xf>
    <xf numFmtId="0" fontId="7" fillId="0" borderId="3" xfId="1" applyFont="1" applyBorder="1" applyAlignment="1" applyProtection="1">
      <alignment vertical="center"/>
      <protection locked="0"/>
    </xf>
    <xf numFmtId="0" fontId="3" fillId="0" borderId="4" xfId="1" applyBorder="1" applyAlignment="1" applyProtection="1">
      <alignment vertical="center"/>
      <protection locked="0"/>
    </xf>
    <xf numFmtId="0" fontId="3" fillId="0" borderId="25" xfId="1" applyBorder="1" applyAlignment="1" applyProtection="1">
      <alignment vertical="center"/>
      <protection locked="0"/>
    </xf>
    <xf numFmtId="0" fontId="3" fillId="0" borderId="3" xfId="1" applyBorder="1" applyAlignment="1" applyProtection="1">
      <alignment vertical="center"/>
      <protection locked="0"/>
    </xf>
    <xf numFmtId="0" fontId="7" fillId="4" borderId="3" xfId="1" applyFont="1" applyFill="1" applyBorder="1" applyAlignment="1">
      <alignment horizontal="left" vertical="center" indent="1"/>
    </xf>
    <xf numFmtId="0" fontId="3" fillId="4" borderId="4" xfId="1" applyFill="1" applyBorder="1" applyAlignment="1">
      <alignment horizontal="left" vertical="center" indent="1"/>
    </xf>
    <xf numFmtId="0" fontId="3" fillId="4" borderId="25" xfId="1" applyFill="1" applyBorder="1" applyAlignment="1">
      <alignment horizontal="left" vertical="center" indent="1"/>
    </xf>
    <xf numFmtId="0" fontId="8" fillId="3" borderId="3" xfId="1" applyFont="1" applyFill="1" applyBorder="1" applyAlignment="1" applyProtection="1">
      <alignment horizontal="left" vertical="center" indent="2"/>
      <protection locked="0"/>
    </xf>
    <xf numFmtId="0" fontId="5" fillId="3" borderId="4" xfId="1" applyFont="1" applyFill="1" applyBorder="1" applyAlignment="1" applyProtection="1">
      <alignment horizontal="left" vertical="center" indent="2"/>
      <protection locked="0"/>
    </xf>
    <xf numFmtId="0" fontId="5" fillId="3" borderId="25" xfId="1" applyFont="1" applyFill="1" applyBorder="1" applyAlignment="1" applyProtection="1">
      <alignment horizontal="left" vertical="center" indent="2"/>
      <protection locked="0"/>
    </xf>
    <xf numFmtId="0" fontId="7" fillId="0" borderId="4" xfId="1" applyFont="1" applyBorder="1" applyAlignment="1" applyProtection="1">
      <alignment vertical="center"/>
      <protection locked="0"/>
    </xf>
    <xf numFmtId="0" fontId="7" fillId="0" borderId="25" xfId="1" applyFont="1" applyBorder="1" applyAlignment="1" applyProtection="1">
      <alignment vertical="center"/>
      <protection locked="0"/>
    </xf>
    <xf numFmtId="0" fontId="7" fillId="0" borderId="5" xfId="1" applyFont="1" applyBorder="1" applyAlignment="1" applyProtection="1">
      <alignment vertical="center"/>
      <protection locked="0"/>
    </xf>
    <xf numFmtId="0" fontId="7" fillId="0" borderId="6" xfId="1" applyFont="1" applyBorder="1" applyAlignment="1" applyProtection="1">
      <alignment vertical="center"/>
      <protection locked="0"/>
    </xf>
    <xf numFmtId="0" fontId="7" fillId="0" borderId="17" xfId="1" applyFont="1" applyBorder="1" applyAlignment="1" applyProtection="1">
      <alignment vertical="center"/>
      <protection locked="0"/>
    </xf>
    <xf numFmtId="0" fontId="8" fillId="3" borderId="5" xfId="1" applyFont="1" applyFill="1" applyBorder="1" applyAlignment="1" applyProtection="1">
      <alignment horizontal="left" vertical="center" indent="2"/>
      <protection locked="0"/>
    </xf>
    <xf numFmtId="0" fontId="5" fillId="3" borderId="6" xfId="1" applyFont="1" applyFill="1" applyBorder="1" applyAlignment="1" applyProtection="1">
      <alignment horizontal="left" vertical="center" indent="2"/>
      <protection locked="0"/>
    </xf>
    <xf numFmtId="0" fontId="5" fillId="3" borderId="17" xfId="1" applyFont="1" applyFill="1" applyBorder="1" applyAlignment="1" applyProtection="1">
      <alignment horizontal="left" vertical="center" indent="2"/>
      <protection locked="0"/>
    </xf>
    <xf numFmtId="0" fontId="5" fillId="3" borderId="27" xfId="1" applyFont="1" applyFill="1" applyBorder="1" applyAlignment="1" applyProtection="1">
      <alignment vertical="center"/>
      <protection locked="0"/>
    </xf>
    <xf numFmtId="165" fontId="5" fillId="3" borderId="27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Border="1" applyAlignment="1" applyProtection="1">
      <alignment vertical="center"/>
      <protection locked="0"/>
    </xf>
    <xf numFmtId="0" fontId="3" fillId="0" borderId="8" xfId="1" applyBorder="1" applyAlignment="1" applyProtection="1">
      <alignment vertical="center"/>
      <protection locked="0"/>
    </xf>
    <xf numFmtId="0" fontId="3" fillId="0" borderId="16" xfId="1" applyBorder="1" applyAlignment="1" applyProtection="1">
      <alignment vertical="center"/>
      <protection locked="0"/>
    </xf>
    <xf numFmtId="0" fontId="7" fillId="4" borderId="2" xfId="1" applyFont="1" applyFill="1" applyBorder="1" applyAlignment="1">
      <alignment horizontal="left" vertical="center" indent="1"/>
    </xf>
    <xf numFmtId="0" fontId="3" fillId="4" borderId="8" xfId="1" applyFill="1" applyBorder="1" applyAlignment="1">
      <alignment horizontal="left" vertical="center" indent="1"/>
    </xf>
    <xf numFmtId="0" fontId="3" fillId="4" borderId="16" xfId="1" applyFill="1" applyBorder="1" applyAlignment="1">
      <alignment horizontal="left" vertical="center" indent="1"/>
    </xf>
    <xf numFmtId="0" fontId="3" fillId="0" borderId="5" xfId="1" applyBorder="1" applyAlignment="1" applyProtection="1">
      <alignment vertical="center"/>
      <protection locked="0"/>
    </xf>
    <xf numFmtId="0" fontId="3" fillId="0" borderId="6" xfId="1" applyBorder="1" applyAlignment="1" applyProtection="1">
      <alignment vertical="center"/>
      <protection locked="0"/>
    </xf>
    <xf numFmtId="0" fontId="3" fillId="0" borderId="17" xfId="1" applyBorder="1" applyAlignment="1" applyProtection="1">
      <alignment vertical="center"/>
      <protection locked="0"/>
    </xf>
    <xf numFmtId="0" fontId="2" fillId="0" borderId="0" xfId="1" applyFont="1" applyAlignment="1" applyProtection="1">
      <alignment horizontal="center"/>
      <protection locked="0"/>
    </xf>
    <xf numFmtId="0" fontId="7" fillId="3" borderId="29" xfId="1" applyFont="1" applyFill="1" applyBorder="1" applyAlignment="1" applyProtection="1">
      <alignment vertical="top" wrapText="1"/>
      <protection locked="0"/>
    </xf>
    <xf numFmtId="0" fontId="7" fillId="3" borderId="4" xfId="1" applyFont="1" applyFill="1" applyBorder="1" applyAlignment="1" applyProtection="1">
      <alignment vertical="top" wrapText="1"/>
      <protection locked="0"/>
    </xf>
    <xf numFmtId="0" fontId="7" fillId="3" borderId="30" xfId="1" applyFont="1" applyFill="1" applyBorder="1" applyAlignment="1" applyProtection="1">
      <alignment vertical="top" wrapText="1"/>
      <protection locked="0"/>
    </xf>
    <xf numFmtId="0" fontId="1" fillId="3" borderId="3" xfId="1" applyFont="1" applyFill="1" applyBorder="1" applyAlignment="1" applyProtection="1">
      <alignment vertical="center" wrapText="1"/>
      <protection locked="0"/>
    </xf>
    <xf numFmtId="0" fontId="3" fillId="0" borderId="4" xfId="1" applyBorder="1" applyAlignment="1" applyProtection="1">
      <alignment vertical="center" wrapText="1"/>
      <protection locked="0"/>
    </xf>
    <xf numFmtId="0" fontId="3" fillId="0" borderId="25" xfId="1" applyBorder="1" applyAlignment="1" applyProtection="1">
      <alignment vertical="center" wrapText="1"/>
      <protection locked="0"/>
    </xf>
    <xf numFmtId="165" fontId="1" fillId="3" borderId="3" xfId="1" applyNumberFormat="1" applyFont="1" applyFill="1" applyBorder="1" applyAlignment="1" applyProtection="1">
      <alignment horizontal="center" vertical="center"/>
      <protection locked="0"/>
    </xf>
    <xf numFmtId="165" fontId="1" fillId="3" borderId="25" xfId="1" applyNumberFormat="1" applyFont="1" applyFill="1" applyBorder="1" applyAlignment="1" applyProtection="1">
      <alignment horizontal="center" vertical="center"/>
      <protection locked="0"/>
    </xf>
    <xf numFmtId="0" fontId="1" fillId="3" borderId="3" xfId="1" applyFont="1" applyFill="1" applyBorder="1" applyAlignment="1" applyProtection="1">
      <alignment horizontal="center" vertical="center"/>
      <protection locked="0"/>
    </xf>
    <xf numFmtId="0" fontId="1" fillId="3" borderId="25" xfId="1" applyFont="1" applyFill="1" applyBorder="1" applyAlignment="1" applyProtection="1">
      <alignment horizontal="center" vertical="center"/>
      <protection locked="0"/>
    </xf>
    <xf numFmtId="0" fontId="1" fillId="3" borderId="5" xfId="1" applyFont="1" applyFill="1" applyBorder="1" applyAlignment="1" applyProtection="1">
      <alignment vertical="center" wrapText="1"/>
      <protection locked="0"/>
    </xf>
    <xf numFmtId="0" fontId="3" fillId="0" borderId="6" xfId="1" applyBorder="1" applyAlignment="1" applyProtection="1">
      <alignment vertical="center" wrapText="1"/>
      <protection locked="0"/>
    </xf>
    <xf numFmtId="0" fontId="3" fillId="0" borderId="17" xfId="1" applyBorder="1" applyAlignment="1" applyProtection="1">
      <alignment vertical="center" wrapText="1"/>
      <protection locked="0"/>
    </xf>
    <xf numFmtId="165" fontId="1" fillId="3" borderId="5" xfId="1" applyNumberFormat="1" applyFont="1" applyFill="1" applyBorder="1" applyAlignment="1" applyProtection="1">
      <alignment horizontal="center" vertical="center"/>
      <protection locked="0"/>
    </xf>
    <xf numFmtId="165" fontId="1" fillId="3" borderId="17" xfId="1" applyNumberFormat="1" applyFont="1" applyFill="1" applyBorder="1" applyAlignment="1" applyProtection="1">
      <alignment horizontal="center" vertical="center"/>
      <protection locked="0"/>
    </xf>
    <xf numFmtId="0" fontId="1" fillId="3" borderId="5" xfId="1" applyFont="1" applyFill="1" applyBorder="1" applyAlignment="1" applyProtection="1">
      <alignment horizontal="center" vertical="center"/>
      <protection locked="0"/>
    </xf>
    <xf numFmtId="0" fontId="1" fillId="3" borderId="17" xfId="1" applyFont="1" applyFill="1" applyBorder="1" applyAlignment="1" applyProtection="1">
      <alignment horizontal="center" vertical="center"/>
      <protection locked="0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1" fillId="3" borderId="2" xfId="1" applyFont="1" applyFill="1" applyBorder="1" applyAlignment="1" applyProtection="1">
      <alignment vertical="center" wrapText="1"/>
      <protection locked="0"/>
    </xf>
    <xf numFmtId="0" fontId="3" fillId="0" borderId="8" xfId="1" applyBorder="1" applyAlignment="1" applyProtection="1">
      <alignment vertical="center" wrapText="1"/>
      <protection locked="0"/>
    </xf>
    <xf numFmtId="0" fontId="3" fillId="0" borderId="16" xfId="1" applyBorder="1" applyAlignment="1" applyProtection="1">
      <alignment vertical="center" wrapText="1"/>
      <protection locked="0"/>
    </xf>
    <xf numFmtId="165" fontId="1" fillId="3" borderId="2" xfId="1" applyNumberFormat="1" applyFont="1" applyFill="1" applyBorder="1" applyAlignment="1" applyProtection="1">
      <alignment horizontal="center" vertical="center"/>
      <protection locked="0"/>
    </xf>
    <xf numFmtId="165" fontId="1" fillId="3" borderId="16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 applyProtection="1">
      <alignment horizontal="center" vertical="center"/>
      <protection locked="0"/>
    </xf>
    <xf numFmtId="0" fontId="1" fillId="3" borderId="16" xfId="1" applyFont="1" applyFill="1" applyBorder="1" applyAlignment="1" applyProtection="1">
      <alignment horizontal="center" vertical="center"/>
      <protection locked="0"/>
    </xf>
    <xf numFmtId="4" fontId="1" fillId="3" borderId="5" xfId="1" applyNumberFormat="1" applyFont="1" applyFill="1" applyBorder="1" applyAlignment="1" applyProtection="1">
      <alignment horizontal="center" vertical="center"/>
      <protection locked="0"/>
    </xf>
    <xf numFmtId="4" fontId="1" fillId="3" borderId="17" xfId="1" applyNumberFormat="1" applyFont="1" applyFill="1" applyBorder="1" applyAlignment="1" applyProtection="1">
      <alignment horizontal="center" vertical="center"/>
      <protection locked="0"/>
    </xf>
    <xf numFmtId="0" fontId="3" fillId="0" borderId="4" xfId="1" applyBorder="1" applyAlignment="1">
      <alignment vertical="center" wrapText="1"/>
    </xf>
    <xf numFmtId="0" fontId="3" fillId="0" borderId="25" xfId="1" applyBorder="1" applyAlignment="1">
      <alignment vertical="center" wrapText="1"/>
    </xf>
    <xf numFmtId="4" fontId="1" fillId="3" borderId="3" xfId="1" applyNumberFormat="1" applyFont="1" applyFill="1" applyBorder="1" applyAlignment="1" applyProtection="1">
      <alignment horizontal="center" vertical="center"/>
      <protection locked="0"/>
    </xf>
    <xf numFmtId="4" fontId="1" fillId="3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6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4" fontId="1" fillId="3" borderId="2" xfId="1" applyNumberFormat="1" applyFont="1" applyFill="1" applyBorder="1" applyAlignment="1" applyProtection="1">
      <alignment horizontal="center" vertical="center"/>
      <protection locked="0"/>
    </xf>
    <xf numFmtId="4" fontId="1" fillId="3" borderId="16" xfId="1" applyNumberFormat="1" applyFont="1" applyFill="1" applyBorder="1" applyAlignment="1" applyProtection="1">
      <alignment horizontal="center" vertical="center"/>
      <protection locked="0"/>
    </xf>
    <xf numFmtId="0" fontId="3" fillId="0" borderId="8" xfId="1" applyBorder="1" applyAlignment="1">
      <alignment vertical="center" wrapText="1"/>
    </xf>
    <xf numFmtId="0" fontId="3" fillId="0" borderId="16" xfId="1" applyBorder="1" applyAlignment="1">
      <alignment vertical="center" wrapText="1"/>
    </xf>
    <xf numFmtId="0" fontId="1" fillId="3" borderId="8" xfId="1" applyFont="1" applyFill="1" applyBorder="1" applyAlignment="1" applyProtection="1">
      <alignment vertical="center" wrapText="1"/>
      <protection locked="0"/>
    </xf>
    <xf numFmtId="0" fontId="1" fillId="3" borderId="16" xfId="1" applyFont="1" applyFill="1" applyBorder="1" applyAlignment="1" applyProtection="1">
      <alignment vertical="center" wrapText="1"/>
      <protection locked="0"/>
    </xf>
    <xf numFmtId="0" fontId="7" fillId="2" borderId="7" xfId="1" applyFont="1" applyFill="1" applyBorder="1" applyAlignment="1">
      <alignment horizontal="center" vertical="center"/>
    </xf>
    <xf numFmtId="0" fontId="7" fillId="2" borderId="20" xfId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4" fontId="6" fillId="6" borderId="5" xfId="1" applyNumberFormat="1" applyFont="1" applyFill="1" applyBorder="1" applyAlignment="1" applyProtection="1">
      <alignment horizontal="center" vertical="center"/>
      <protection locked="0"/>
    </xf>
    <xf numFmtId="4" fontId="6" fillId="6" borderId="6" xfId="1" applyNumberFormat="1" applyFont="1" applyFill="1" applyBorder="1" applyAlignment="1" applyProtection="1">
      <alignment horizontal="center" vertical="center"/>
      <protection locked="0"/>
    </xf>
    <xf numFmtId="4" fontId="6" fillId="6" borderId="17" xfId="1" applyNumberFormat="1" applyFont="1" applyFill="1" applyBorder="1" applyAlignment="1" applyProtection="1">
      <alignment horizontal="center" vertical="center"/>
      <protection locked="0"/>
    </xf>
    <xf numFmtId="4" fontId="1" fillId="3" borderId="4" xfId="1" applyNumberFormat="1" applyFont="1" applyFill="1" applyBorder="1" applyAlignment="1" applyProtection="1">
      <alignment horizontal="center" vertical="center"/>
      <protection locked="0"/>
    </xf>
    <xf numFmtId="4" fontId="1" fillId="3" borderId="6" xfId="1" applyNumberFormat="1" applyFont="1" applyFill="1" applyBorder="1" applyAlignment="1" applyProtection="1">
      <alignment horizontal="center" vertical="center"/>
      <protection locked="0"/>
    </xf>
    <xf numFmtId="4" fontId="1" fillId="3" borderId="8" xfId="1" applyNumberFormat="1" applyFont="1" applyFill="1" applyBorder="1" applyAlignment="1" applyProtection="1">
      <alignment horizontal="center" vertical="center"/>
      <protection locked="0"/>
    </xf>
    <xf numFmtId="3" fontId="1" fillId="3" borderId="3" xfId="1" applyNumberFormat="1" applyFont="1" applyFill="1" applyBorder="1" applyAlignment="1" applyProtection="1">
      <alignment horizontal="center" vertical="center"/>
      <protection locked="0"/>
    </xf>
    <xf numFmtId="3" fontId="1" fillId="3" borderId="4" xfId="1" applyNumberFormat="1" applyFont="1" applyFill="1" applyBorder="1" applyAlignment="1" applyProtection="1">
      <alignment horizontal="center" vertical="center"/>
      <protection locked="0"/>
    </xf>
    <xf numFmtId="3" fontId="1" fillId="3" borderId="25" xfId="1" applyNumberFormat="1" applyFont="1" applyFill="1" applyBorder="1" applyAlignment="1" applyProtection="1">
      <alignment horizontal="center" vertical="center"/>
      <protection locked="0"/>
    </xf>
    <xf numFmtId="3" fontId="1" fillId="3" borderId="5" xfId="1" applyNumberFormat="1" applyFont="1" applyFill="1" applyBorder="1" applyAlignment="1" applyProtection="1">
      <alignment horizontal="center" vertical="center"/>
      <protection locked="0"/>
    </xf>
    <xf numFmtId="3" fontId="1" fillId="3" borderId="6" xfId="1" applyNumberFormat="1" applyFont="1" applyFill="1" applyBorder="1" applyAlignment="1" applyProtection="1">
      <alignment horizontal="center" vertical="center"/>
      <protection locked="0"/>
    </xf>
    <xf numFmtId="3" fontId="1" fillId="3" borderId="17" xfId="1" applyNumberFormat="1" applyFont="1" applyFill="1" applyBorder="1" applyAlignment="1" applyProtection="1">
      <alignment horizontal="center" vertical="center"/>
      <protection locked="0"/>
    </xf>
    <xf numFmtId="168" fontId="1" fillId="3" borderId="2" xfId="1" applyNumberFormat="1" applyFont="1" applyFill="1" applyBorder="1" applyAlignment="1" applyProtection="1">
      <alignment horizontal="center" vertical="center"/>
      <protection locked="0"/>
    </xf>
    <xf numFmtId="168" fontId="1" fillId="3" borderId="8" xfId="1" applyNumberFormat="1" applyFont="1" applyFill="1" applyBorder="1" applyAlignment="1" applyProtection="1">
      <alignment horizontal="center" vertical="center"/>
      <protection locked="0"/>
    </xf>
    <xf numFmtId="168" fontId="1" fillId="3" borderId="16" xfId="1" applyNumberFormat="1" applyFont="1" applyFill="1" applyBorder="1" applyAlignment="1" applyProtection="1">
      <alignment horizontal="center" vertical="center"/>
      <protection locked="0"/>
    </xf>
    <xf numFmtId="168" fontId="1" fillId="3" borderId="3" xfId="1" applyNumberFormat="1" applyFont="1" applyFill="1" applyBorder="1" applyAlignment="1" applyProtection="1">
      <alignment horizontal="center" vertical="center"/>
      <protection locked="0"/>
    </xf>
    <xf numFmtId="168" fontId="1" fillId="3" borderId="4" xfId="1" applyNumberFormat="1" applyFont="1" applyFill="1" applyBorder="1" applyAlignment="1" applyProtection="1">
      <alignment horizontal="center" vertical="center"/>
      <protection locked="0"/>
    </xf>
    <xf numFmtId="168" fontId="1" fillId="3" borderId="25" xfId="1" applyNumberFormat="1" applyFont="1" applyFill="1" applyBorder="1" applyAlignment="1" applyProtection="1">
      <alignment horizontal="center" vertical="center"/>
      <protection locked="0"/>
    </xf>
    <xf numFmtId="168" fontId="1" fillId="3" borderId="5" xfId="1" applyNumberFormat="1" applyFont="1" applyFill="1" applyBorder="1" applyAlignment="1" applyProtection="1">
      <alignment horizontal="center" vertical="center"/>
      <protection locked="0"/>
    </xf>
    <xf numFmtId="168" fontId="1" fillId="3" borderId="6" xfId="1" applyNumberFormat="1" applyFont="1" applyFill="1" applyBorder="1" applyAlignment="1" applyProtection="1">
      <alignment horizontal="center" vertical="center"/>
      <protection locked="0"/>
    </xf>
    <xf numFmtId="168" fontId="1" fillId="3" borderId="17" xfId="1" applyNumberFormat="1" applyFont="1" applyFill="1" applyBorder="1" applyAlignment="1" applyProtection="1">
      <alignment horizontal="center" vertical="center"/>
      <protection locked="0"/>
    </xf>
    <xf numFmtId="0" fontId="1" fillId="3" borderId="4" xfId="1" applyFont="1" applyFill="1" applyBorder="1" applyAlignment="1" applyProtection="1">
      <alignment vertical="center" wrapText="1"/>
      <protection locked="0"/>
    </xf>
    <xf numFmtId="0" fontId="1" fillId="3" borderId="25" xfId="1" applyFont="1" applyFill="1" applyBorder="1" applyAlignment="1" applyProtection="1">
      <alignment vertical="center" wrapText="1"/>
      <protection locked="0"/>
    </xf>
    <xf numFmtId="0" fontId="1" fillId="3" borderId="6" xfId="1" applyFont="1" applyFill="1" applyBorder="1" applyAlignment="1" applyProtection="1">
      <alignment vertical="center" wrapText="1"/>
      <protection locked="0"/>
    </xf>
    <xf numFmtId="0" fontId="1" fillId="3" borderId="17" xfId="1" applyFont="1" applyFill="1" applyBorder="1" applyAlignment="1" applyProtection="1">
      <alignment vertical="center" wrapText="1"/>
      <protection locked="0"/>
    </xf>
    <xf numFmtId="3" fontId="1" fillId="3" borderId="2" xfId="1" applyNumberFormat="1" applyFont="1" applyFill="1" applyBorder="1" applyAlignment="1" applyProtection="1">
      <alignment horizontal="center" vertical="center"/>
      <protection locked="0"/>
    </xf>
    <xf numFmtId="3" fontId="1" fillId="3" borderId="8" xfId="1" applyNumberFormat="1" applyFont="1" applyFill="1" applyBorder="1" applyAlignment="1" applyProtection="1">
      <alignment horizontal="center" vertical="center"/>
      <protection locked="0"/>
    </xf>
    <xf numFmtId="3" fontId="1" fillId="3" borderId="1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 applyProtection="1">
      <alignment horizontal="center" vertical="center"/>
      <protection locked="0"/>
    </xf>
    <xf numFmtId="0" fontId="6" fillId="7" borderId="13" xfId="1" applyFont="1" applyFill="1" applyBorder="1" applyAlignment="1">
      <alignment horizontal="center" vertical="center" wrapText="1"/>
    </xf>
    <xf numFmtId="0" fontId="3" fillId="7" borderId="14" xfId="1" applyFill="1" applyBorder="1" applyAlignment="1">
      <alignment horizontal="center" vertical="center" wrapText="1"/>
    </xf>
    <xf numFmtId="0" fontId="3" fillId="7" borderId="15" xfId="1" applyFill="1" applyBorder="1" applyAlignment="1">
      <alignment horizontal="center" vertical="center" wrapText="1"/>
    </xf>
    <xf numFmtId="0" fontId="3" fillId="0" borderId="14" xfId="1" applyBorder="1" applyAlignment="1">
      <alignment horizontal="center" vertical="center" wrapText="1"/>
    </xf>
    <xf numFmtId="0" fontId="3" fillId="0" borderId="15" xfId="1" applyBorder="1" applyAlignment="1">
      <alignment horizontal="center" vertical="center" wrapText="1"/>
    </xf>
    <xf numFmtId="0" fontId="1" fillId="3" borderId="8" xfId="1" applyFont="1" applyFill="1" applyBorder="1" applyAlignment="1" applyProtection="1">
      <alignment horizontal="center" vertical="center"/>
      <protection locked="0"/>
    </xf>
    <xf numFmtId="0" fontId="1" fillId="3" borderId="4" xfId="1" applyFont="1" applyFill="1" applyBorder="1" applyAlignment="1" applyProtection="1">
      <alignment horizontal="center" vertical="center"/>
      <protection locked="0"/>
    </xf>
  </cellXfs>
  <cellStyles count="5">
    <cellStyle name="Hiperpovezava" xfId="4" builtinId="8"/>
    <cellStyle name="Navadno" xfId="0" builtinId="0"/>
    <cellStyle name="Navadno 2" xfId="1" xr:uid="{00000000-0005-0000-0000-000002000000}"/>
    <cellStyle name="Navadno_OSNOVNI PODATKI DRUŠTEV" xfId="3" xr:uid="{4A0B183E-060B-45D8-AEDE-999BC1505997}"/>
    <cellStyle name="Navadno_POGODBA Z IZVAJALCI 2003 PODATKI" xfId="2" xr:uid="{BE647897-E468-4FD5-BCC0-62B38F0AC48E}"/>
  </cellStyles>
  <dxfs count="0"/>
  <tableStyles count="0" defaultTableStyle="TableStyleMedium2" defaultPivotStyle="PivotStyleLight16"/>
  <colors>
    <mruColors>
      <color rgb="FFFFFFCC"/>
      <color rgb="FFCC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48</xdr:row>
          <xdr:rowOff>171450</xdr:rowOff>
        </xdr:from>
        <xdr:to>
          <xdr:col>8</xdr:col>
          <xdr:colOff>76200</xdr:colOff>
          <xdr:row>49</xdr:row>
          <xdr:rowOff>161925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49</xdr:row>
          <xdr:rowOff>171450</xdr:rowOff>
        </xdr:from>
        <xdr:to>
          <xdr:col>8</xdr:col>
          <xdr:colOff>76200</xdr:colOff>
          <xdr:row>50</xdr:row>
          <xdr:rowOff>161925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50</xdr:row>
          <xdr:rowOff>171450</xdr:rowOff>
        </xdr:from>
        <xdr:to>
          <xdr:col>8</xdr:col>
          <xdr:colOff>76200</xdr:colOff>
          <xdr:row>51</xdr:row>
          <xdr:rowOff>161925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1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51</xdr:row>
          <xdr:rowOff>171450</xdr:rowOff>
        </xdr:from>
        <xdr:to>
          <xdr:col>8</xdr:col>
          <xdr:colOff>76200</xdr:colOff>
          <xdr:row>52</xdr:row>
          <xdr:rowOff>161925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1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52</xdr:row>
          <xdr:rowOff>171450</xdr:rowOff>
        </xdr:from>
        <xdr:to>
          <xdr:col>8</xdr:col>
          <xdr:colOff>76200</xdr:colOff>
          <xdr:row>53</xdr:row>
          <xdr:rowOff>161925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1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53</xdr:row>
          <xdr:rowOff>171450</xdr:rowOff>
        </xdr:from>
        <xdr:to>
          <xdr:col>8</xdr:col>
          <xdr:colOff>76200</xdr:colOff>
          <xdr:row>54</xdr:row>
          <xdr:rowOff>161925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1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programi kakovostnega športa -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54</xdr:row>
          <xdr:rowOff>171450</xdr:rowOff>
        </xdr:from>
        <xdr:to>
          <xdr:col>8</xdr:col>
          <xdr:colOff>76200</xdr:colOff>
          <xdr:row>55</xdr:row>
          <xdr:rowOff>161925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1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mladinskega razreda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55</xdr:row>
          <xdr:rowOff>171450</xdr:rowOff>
        </xdr:from>
        <xdr:to>
          <xdr:col>8</xdr:col>
          <xdr:colOff>76200</xdr:colOff>
          <xdr:row>56</xdr:row>
          <xdr:rowOff>161925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1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Pripravljalni športni programi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56</xdr:row>
          <xdr:rowOff>171450</xdr:rowOff>
        </xdr:from>
        <xdr:to>
          <xdr:col>8</xdr:col>
          <xdr:colOff>76200</xdr:colOff>
          <xdr:row>57</xdr:row>
          <xdr:rowOff>161925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1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državnega razreda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48</xdr:row>
          <xdr:rowOff>171450</xdr:rowOff>
        </xdr:from>
        <xdr:to>
          <xdr:col>19</xdr:col>
          <xdr:colOff>76200</xdr:colOff>
          <xdr:row>49</xdr:row>
          <xdr:rowOff>161925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1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Športne interesne dejavnosti v osnovni šoli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49</xdr:row>
          <xdr:rowOff>161925</xdr:rowOff>
        </xdr:from>
        <xdr:to>
          <xdr:col>19</xdr:col>
          <xdr:colOff>76200</xdr:colOff>
          <xdr:row>50</xdr:row>
          <xdr:rowOff>152400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1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programi otrok in mladine, ki niso del tekm. sistemov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50</xdr:row>
          <xdr:rowOff>171450</xdr:rowOff>
        </xdr:from>
        <xdr:to>
          <xdr:col>19</xdr:col>
          <xdr:colOff>76200</xdr:colOff>
          <xdr:row>51</xdr:row>
          <xdr:rowOff>161925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1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Obšolski športni programi za otroke in mladino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52</xdr:row>
          <xdr:rowOff>171450</xdr:rowOff>
        </xdr:from>
        <xdr:to>
          <xdr:col>19</xdr:col>
          <xdr:colOff>76200</xdr:colOff>
          <xdr:row>53</xdr:row>
          <xdr:rowOff>161925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1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obštudijski športni programi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51</xdr:row>
          <xdr:rowOff>171450</xdr:rowOff>
        </xdr:from>
        <xdr:to>
          <xdr:col>19</xdr:col>
          <xdr:colOff>76200</xdr:colOff>
          <xdr:row>52</xdr:row>
          <xdr:rowOff>161925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1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posebimi potrebami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54</xdr:row>
          <xdr:rowOff>171450</xdr:rowOff>
        </xdr:from>
        <xdr:to>
          <xdr:col>19</xdr:col>
          <xdr:colOff>76200</xdr:colOff>
          <xdr:row>55</xdr:row>
          <xdr:rowOff>161925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1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športni programi rekreacije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53</xdr:row>
          <xdr:rowOff>171450</xdr:rowOff>
        </xdr:from>
        <xdr:to>
          <xdr:col>19</xdr:col>
          <xdr:colOff>76200</xdr:colOff>
          <xdr:row>54</xdr:row>
          <xdr:rowOff>161925</xdr:rowOff>
        </xdr:to>
        <xdr:sp macro="" textlink="">
          <xdr:nvSpPr>
            <xdr:cNvPr id="9232" name="Check Box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1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55</xdr:row>
          <xdr:rowOff>171450</xdr:rowOff>
        </xdr:from>
        <xdr:to>
          <xdr:col>19</xdr:col>
          <xdr:colOff>76200</xdr:colOff>
          <xdr:row>56</xdr:row>
          <xdr:rowOff>161925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1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gibalni programi za starejše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60</xdr:row>
          <xdr:rowOff>152400</xdr:rowOff>
        </xdr:from>
        <xdr:to>
          <xdr:col>19</xdr:col>
          <xdr:colOff>76200</xdr:colOff>
          <xdr:row>61</xdr:row>
          <xdr:rowOff>142875</xdr:rowOff>
        </xdr:to>
        <xdr:sp macro="" textlink="">
          <xdr:nvSpPr>
            <xdr:cNvPr id="9234" name="Check Box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1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vzdrževalna dela in obratovanje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57</xdr:row>
          <xdr:rowOff>171450</xdr:rowOff>
        </xdr:from>
        <xdr:to>
          <xdr:col>8</xdr:col>
          <xdr:colOff>76200</xdr:colOff>
          <xdr:row>58</xdr:row>
          <xdr:rowOff>161925</xdr:rowOff>
        </xdr:to>
        <xdr:sp macro="" textlink="">
          <xdr:nvSpPr>
            <xdr:cNvPr id="9235" name="Check Box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1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Vrhunski šport - kategorizirani športniki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59</xdr:row>
          <xdr:rowOff>152400</xdr:rowOff>
        </xdr:from>
        <xdr:to>
          <xdr:col>19</xdr:col>
          <xdr:colOff>76200</xdr:colOff>
          <xdr:row>60</xdr:row>
          <xdr:rowOff>142875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1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Izpopolnjevanje strokovnih kadrov v športu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61</xdr:row>
          <xdr:rowOff>152400</xdr:rowOff>
        </xdr:from>
        <xdr:to>
          <xdr:col>19</xdr:col>
          <xdr:colOff>76200</xdr:colOff>
          <xdr:row>62</xdr:row>
          <xdr:rowOff>142875</xdr:rowOff>
        </xdr:to>
        <xdr:sp macro="" textlink="">
          <xdr:nvSpPr>
            <xdr:cNvPr id="9237" name="Check Box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1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investicijsko vzdrževanje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59</xdr:row>
          <xdr:rowOff>152400</xdr:rowOff>
        </xdr:from>
        <xdr:to>
          <xdr:col>8</xdr:col>
          <xdr:colOff>76200</xdr:colOff>
          <xdr:row>60</xdr:row>
          <xdr:rowOff>142875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1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Delovanje športnih društev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60</xdr:row>
          <xdr:rowOff>152400</xdr:rowOff>
        </xdr:from>
        <xdr:to>
          <xdr:col>8</xdr:col>
          <xdr:colOff>76200</xdr:colOff>
          <xdr:row>61</xdr:row>
          <xdr:rowOff>142875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1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Prireditve za podelitev priznanj v športu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63</xdr:row>
          <xdr:rowOff>152400</xdr:rowOff>
        </xdr:from>
        <xdr:to>
          <xdr:col>8</xdr:col>
          <xdr:colOff>76200</xdr:colOff>
          <xdr:row>64</xdr:row>
          <xdr:rowOff>142875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1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Prostočasni športni program "Naučimo se plavati"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61</xdr:row>
          <xdr:rowOff>152400</xdr:rowOff>
        </xdr:from>
        <xdr:to>
          <xdr:col>8</xdr:col>
          <xdr:colOff>76200</xdr:colOff>
          <xdr:row>62</xdr:row>
          <xdr:rowOff>142875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1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Množične športno-rekreativne prireditve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62</xdr:row>
          <xdr:rowOff>152400</xdr:rowOff>
        </xdr:from>
        <xdr:to>
          <xdr:col>19</xdr:col>
          <xdr:colOff>76200</xdr:colOff>
          <xdr:row>63</xdr:row>
          <xdr:rowOff>142875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1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nadzor šolskih športnih objektov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62</xdr:row>
          <xdr:rowOff>152400</xdr:rowOff>
        </xdr:from>
        <xdr:to>
          <xdr:col>8</xdr:col>
          <xdr:colOff>76200</xdr:colOff>
          <xdr:row>63</xdr:row>
          <xdr:rowOff>142875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1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Velike mednarodne športne prireditve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ja\Desktop\Razpisna%20dokumentacija%20&#313;&#711;port%202025_ivan&#269;na.xlsx" TargetMode="External"/><Relationship Id="rId1" Type="http://schemas.openxmlformats.org/officeDocument/2006/relationships/externalLinkPath" Target="file:///C:\Users\Tanja\Desktop\Razpisna%20dokumentacija%20&#313;&#711;port%202025_ivan&#269;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o-2\disk-z&#353;o\Documents%20and%20Settings\FLIP-FLOP\My%20Documents\Dokumenti\Odbojka\Ra&#269;unovodstvo\Potni%20Nalogi\Potni%20Nalog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zvajalci"/>
      <sheetName val="Osnovni podatki"/>
      <sheetName val="1 - Celoletni netekm. programi"/>
      <sheetName val="2 - TŠ (kolektivni)"/>
      <sheetName val="3 - TŠ (individualni)"/>
      <sheetName val="4 - Pripravljalni"/>
      <sheetName val="5 - Kategorizirani"/>
      <sheetName val="6 - Programi planinstva"/>
      <sheetName val="7 - Rekreativna tekmovanja"/>
      <sheetName val="8 - Šolanje"/>
      <sheetName val="9 - Delovanje društev"/>
      <sheetName val="9A - Seznam članov"/>
      <sheetName val="10 - Delovanje občinske zveze"/>
      <sheetName val="11 - Prireditve"/>
      <sheetName val="12 - Naučimo se plavati"/>
      <sheetName val="13 - Šolska tekmovanja"/>
      <sheetName val="14 - Obratovanje objektov"/>
      <sheetName val="15 - Investicijsko vzdrževanje"/>
    </sheetNames>
    <sheetDataSet>
      <sheetData sheetId="0">
        <row r="1">
          <cell r="A1" t="str">
            <v xml:space="preserve"> </v>
          </cell>
          <cell r="B1" t="str">
            <v>DRUŠTVO</v>
          </cell>
          <cell r="C1" t="str">
            <v>DRUŠTVO-SKRAJŠANO</v>
          </cell>
          <cell r="D1" t="str">
            <v>SEDEŽ-NASLOV</v>
          </cell>
          <cell r="E1" t="str">
            <v>SEDEŽ-POŠTA</v>
          </cell>
          <cell r="F1" t="str">
            <v>MATIČNA ŠTEVILKA</v>
          </cell>
          <cell r="G1" t="str">
            <v>DAVČNA ŠTEVILKA</v>
          </cell>
          <cell r="H1" t="str">
            <v>TRANSAKCIJSKI RAČUN</v>
          </cell>
          <cell r="I1" t="str">
            <v>TELEFON</v>
          </cell>
          <cell r="J1" t="str">
            <v>ELEKTRONSKI NASLOV</v>
          </cell>
          <cell r="K1" t="str">
            <v>URADNI ZASTOPNIK</v>
          </cell>
          <cell r="L1" t="str">
            <v>TELEFON - UZ</v>
          </cell>
          <cell r="M1" t="str">
            <v>GSM - UZ</v>
          </cell>
          <cell r="N1" t="str">
            <v>ELEKTRONSKI NASLOV - UZ</v>
          </cell>
        </row>
        <row r="2">
          <cell r="A2">
            <v>1</v>
          </cell>
          <cell r="B2" t="str">
            <v>ATLETSKI KLUB LEV, ŠPORTNE VADBE, MAŠA IVANJKO S.P.</v>
          </cell>
          <cell r="C2" t="str">
            <v>AK LEV, MAŠA IVANJKO S.P.</v>
          </cell>
          <cell r="D2" t="str">
            <v>PETRUŠNJA VAS 60</v>
          </cell>
          <cell r="E2" t="str">
            <v>1296 ŠENTVID PRI STIČNI</v>
          </cell>
          <cell r="F2" t="str">
            <v>8904081000</v>
          </cell>
          <cell r="G2" t="str">
            <v>32554168</v>
          </cell>
          <cell r="H2" t="str">
            <v>SI56 0204 1381 1769 423</v>
          </cell>
          <cell r="I2" t="str">
            <v>041 955 697</v>
          </cell>
          <cell r="J2" t="str">
            <v>masa.ivanjko@gmail.com</v>
          </cell>
          <cell r="K2" t="str">
            <v>MAŠA IVANJKO</v>
          </cell>
          <cell r="M2" t="str">
            <v>041 955 697</v>
          </cell>
          <cell r="N2" t="str">
            <v>masa.ivanjko@gmail.com</v>
          </cell>
        </row>
        <row r="3">
          <cell r="A3">
            <v>2</v>
          </cell>
          <cell r="B3" t="str">
            <v>AVTOMOTO DRUŠTVO ŠENTVID PRI STIČNI</v>
          </cell>
          <cell r="D3" t="str">
            <v>ŠENTVID PRI STIČNI 139</v>
          </cell>
          <cell r="E3" t="str">
            <v>1296 ŠENTVID PRI STIČNI</v>
          </cell>
          <cell r="F3" t="str">
            <v>5011086000</v>
          </cell>
          <cell r="G3" t="str">
            <v>35014903</v>
          </cell>
          <cell r="H3" t="str">
            <v>SI56 0204 1002 0066 583</v>
          </cell>
          <cell r="I3" t="str">
            <v>041 376 662</v>
          </cell>
          <cell r="J3" t="str">
            <v>info@amdsentvid.si</v>
          </cell>
          <cell r="K3" t="str">
            <v>MATEJ ŠTEH</v>
          </cell>
          <cell r="M3" t="str">
            <v>031 376 662</v>
          </cell>
          <cell r="N3" t="str">
            <v>matej.steh@siol.net</v>
          </cell>
        </row>
        <row r="4">
          <cell r="A4">
            <v>3</v>
          </cell>
          <cell r="B4" t="str">
            <v>BADMINTON KLUB IVANČNA GORICA</v>
          </cell>
          <cell r="D4" t="str">
            <v>STIČNA 45B</v>
          </cell>
          <cell r="E4" t="str">
            <v>1295 IVANČNA GORICA</v>
          </cell>
          <cell r="F4" t="str">
            <v>4023803000</v>
          </cell>
          <cell r="G4" t="str">
            <v>62721640</v>
          </cell>
          <cell r="H4" t="str">
            <v xml:space="preserve">SI56 6100 0000 5975 935 </v>
          </cell>
          <cell r="I4" t="str">
            <v>041 323 966</v>
          </cell>
          <cell r="J4" t="str">
            <v>info@badminton-bkivg.si</v>
          </cell>
          <cell r="K4" t="str">
            <v>GAŠPER BATIS</v>
          </cell>
          <cell r="M4" t="str">
            <v>041 323 966</v>
          </cell>
          <cell r="N4" t="str">
            <v>info@badminton-bkivg.si</v>
          </cell>
        </row>
        <row r="5">
          <cell r="A5">
            <v>4</v>
          </cell>
          <cell r="B5" t="str">
            <v>DRUŠTVO JADRALNIH PADALCEV STIČNA</v>
          </cell>
          <cell r="D5" t="str">
            <v>POT NA VIR 10</v>
          </cell>
          <cell r="E5" t="str">
            <v>1295 IVANČNA GORICA</v>
          </cell>
          <cell r="F5" t="str">
            <v>4097696000</v>
          </cell>
          <cell r="G5" t="str">
            <v>91027110</v>
          </cell>
          <cell r="H5" t="str">
            <v>SI56 0204 1026 2551 063</v>
          </cell>
          <cell r="I5" t="str">
            <v>040 169 299</v>
          </cell>
          <cell r="J5" t="str">
            <v>dipsticna@gmail.com</v>
          </cell>
          <cell r="K5" t="str">
            <v>GREGOR GORENČIČ</v>
          </cell>
          <cell r="M5" t="str">
            <v>040 169 299</v>
          </cell>
          <cell r="N5" t="str">
            <v>gregor.gorencic@gmail.com</v>
          </cell>
        </row>
        <row r="6">
          <cell r="A6">
            <v>5</v>
          </cell>
          <cell r="B6" t="str">
            <v>DRUŠTVO ZA BORILNE VEŠČINE TAEKWONDO KANG</v>
          </cell>
          <cell r="D6" t="str">
            <v>ŠKOFLJE 4</v>
          </cell>
          <cell r="E6" t="str">
            <v>1296 ŠENTVID PRI STIČNI</v>
          </cell>
          <cell r="F6" t="str">
            <v>1955659000</v>
          </cell>
          <cell r="G6" t="str">
            <v>24898619</v>
          </cell>
          <cell r="H6" t="str">
            <v>SI56 6100 0000 8531 885</v>
          </cell>
          <cell r="I6" t="str">
            <v>041 589 476</v>
          </cell>
          <cell r="J6" t="str">
            <v>klub.kang@gmail.com</v>
          </cell>
          <cell r="K6" t="str">
            <v>BORISLAV MILOŠEVIĆ</v>
          </cell>
          <cell r="M6" t="str">
            <v>041 426 815</v>
          </cell>
          <cell r="N6" t="str">
            <v>borislav.milosevic75@gmail.com</v>
          </cell>
        </row>
        <row r="7">
          <cell r="A7">
            <v>6</v>
          </cell>
          <cell r="B7" t="str">
            <v>GORNIŠKI KLUB JADRALNIH PADALCEV</v>
          </cell>
          <cell r="D7" t="str">
            <v>ČEŠNJICE PRI ZAGRADCU 50</v>
          </cell>
          <cell r="E7" t="str">
            <v>1303 ZAGRADEC</v>
          </cell>
          <cell r="F7" t="str">
            <v>4050231000</v>
          </cell>
          <cell r="G7" t="str">
            <v>70311471</v>
          </cell>
          <cell r="H7" t="str">
            <v>SI56 0430 2000 3021 146</v>
          </cell>
          <cell r="I7" t="str">
            <v>031 333 042</v>
          </cell>
          <cell r="J7" t="str">
            <v>gkjp2012@yahoo.com</v>
          </cell>
          <cell r="K7" t="str">
            <v>STANISLAVA POJE</v>
          </cell>
        </row>
        <row r="8">
          <cell r="A8">
            <v>7</v>
          </cell>
          <cell r="B8" t="str">
            <v>GORNIŠKI KLUB LIMBERK</v>
          </cell>
          <cell r="D8" t="str">
            <v>LJUBLJANSKA CESTA 2B</v>
          </cell>
          <cell r="E8" t="str">
            <v>1295 IVANČNA GORICA</v>
          </cell>
          <cell r="F8" t="str">
            <v>1178784000</v>
          </cell>
          <cell r="G8" t="str">
            <v>72583118</v>
          </cell>
          <cell r="H8" t="str">
            <v>SI56 0202 2005 2801 037</v>
          </cell>
          <cell r="I8" t="str">
            <v>041 621 801</v>
          </cell>
          <cell r="J8" t="str">
            <v>gk.limberk@gmail.com</v>
          </cell>
          <cell r="K8" t="str">
            <v>JANEZ MEŽAN, SAMO BUTKOVIČ</v>
          </cell>
          <cell r="N8" t="str">
            <v>janezmezan@gmail.com</v>
          </cell>
        </row>
        <row r="9">
          <cell r="A9">
            <v>8</v>
          </cell>
          <cell r="B9" t="str">
            <v>KAJAK KANU KLUB KRKA</v>
          </cell>
          <cell r="D9" t="str">
            <v>KRKA 61</v>
          </cell>
          <cell r="E9" t="str">
            <v>1301 KRKA</v>
          </cell>
          <cell r="F9" t="str">
            <v>2199637000</v>
          </cell>
          <cell r="G9" t="str">
            <v>11495855</v>
          </cell>
          <cell r="H9" t="str">
            <v>SI56 0400 1004 8616 971</v>
          </cell>
          <cell r="I9" t="str">
            <v>041 645 150</v>
          </cell>
          <cell r="J9" t="str">
            <v>kajakkrka@gmail.com</v>
          </cell>
          <cell r="K9" t="str">
            <v>JANEZ PIŠKUR</v>
          </cell>
          <cell r="N9" t="str">
            <v>kajakas19@gmail.com</v>
          </cell>
        </row>
        <row r="10">
          <cell r="A10">
            <v>9</v>
          </cell>
          <cell r="B10" t="str">
            <v>KARATE KLUB IVANČNA GORICA</v>
          </cell>
          <cell r="D10" t="str">
            <v>VIR PRI STIČNI 82</v>
          </cell>
          <cell r="E10" t="str">
            <v>1295 IVANČNA GORICA </v>
          </cell>
          <cell r="F10" t="str">
            <v>1178407000</v>
          </cell>
          <cell r="G10" t="str">
            <v>60876883</v>
          </cell>
          <cell r="H10" t="str">
            <v>SI56 1990 6501 2411 116</v>
          </cell>
          <cell r="I10" t="str">
            <v>051 311 082</v>
          </cell>
          <cell r="J10" t="str">
            <v>joze.kastelic1@siol.net</v>
          </cell>
          <cell r="K10" t="str">
            <v>GREGOR KASTELIC</v>
          </cell>
          <cell r="M10" t="str">
            <v>041 428 964</v>
          </cell>
          <cell r="N10" t="str">
            <v>kastelic.joze1@gmail.com</v>
          </cell>
        </row>
        <row r="11">
          <cell r="A11">
            <v>10</v>
          </cell>
          <cell r="B11" t="str">
            <v>KLUB MALEGA NOGOMETA - FUTSAL CLUB IVANČNA GORICA</v>
          </cell>
          <cell r="D11" t="str">
            <v>KRKA 40</v>
          </cell>
          <cell r="E11" t="str">
            <v>1301 KRKA</v>
          </cell>
          <cell r="F11" t="str">
            <v>4090705000</v>
          </cell>
          <cell r="G11" t="str">
            <v>45488983</v>
          </cell>
          <cell r="H11" t="str">
            <v>SI56 0204 1026 2026 487</v>
          </cell>
          <cell r="I11" t="str">
            <v>031 232 735</v>
          </cell>
          <cell r="J11" t="str">
            <v>darja.drobnic@gmail.com</v>
          </cell>
          <cell r="K11" t="str">
            <v>DARJA DROBNIČ GAČNIK</v>
          </cell>
          <cell r="N11" t="str">
            <v>darja.drobnic@gmail.com</v>
          </cell>
        </row>
        <row r="12">
          <cell r="A12">
            <v>11</v>
          </cell>
          <cell r="B12" t="str">
            <v>KLUB MALEGA NOGOMETA (FUTSAL KLUB) MAFIJOZI</v>
          </cell>
          <cell r="D12" t="str">
            <v>ULICA FERDA VESELA 2</v>
          </cell>
          <cell r="E12" t="str">
            <v>1295 IVANČNA GORICA</v>
          </cell>
          <cell r="F12" t="str">
            <v>4004582000</v>
          </cell>
          <cell r="G12" t="str">
            <v>87410737</v>
          </cell>
          <cell r="H12" t="str">
            <v>SI56 0204 1025 7782 058</v>
          </cell>
          <cell r="I12" t="str">
            <v>040 309 039</v>
          </cell>
          <cell r="J12" t="str">
            <v>lumpi.007@gmail.com</v>
          </cell>
          <cell r="K12" t="str">
            <v>KOŠČAK LUDVIK</v>
          </cell>
        </row>
        <row r="13">
          <cell r="A13">
            <v>12</v>
          </cell>
          <cell r="B13" t="str">
            <v>KLUB TAJSKEGA BOKSA NAK MUAY IVANČNA GORICA</v>
          </cell>
          <cell r="D13" t="str">
            <v>SPODNJA DRAGA 46</v>
          </cell>
          <cell r="E13" t="str">
            <v>1295 IVANČNA GORICA</v>
          </cell>
          <cell r="F13" t="str">
            <v>4007549000</v>
          </cell>
          <cell r="G13" t="str">
            <v>10058800</v>
          </cell>
          <cell r="H13" t="str">
            <v>SI56 0204 1025 7768 478</v>
          </cell>
          <cell r="I13" t="str">
            <v>031 313 508</v>
          </cell>
          <cell r="J13" t="str">
            <v>matej.dremelj@gmail.com</v>
          </cell>
          <cell r="K13" t="str">
            <v>MATEJ DREMELJ</v>
          </cell>
          <cell r="N13" t="str">
            <v>matej.dremelj@gmail.com</v>
          </cell>
        </row>
        <row r="14">
          <cell r="A14">
            <v>13</v>
          </cell>
          <cell r="B14" t="str">
            <v>KOŠARKARSKI KLUB IVANČNA GORICA</v>
          </cell>
          <cell r="D14" t="str">
            <v>SOKOLSKA ULICA 5</v>
          </cell>
          <cell r="E14" t="str">
            <v>1295 IVANČNA GORICA </v>
          </cell>
          <cell r="F14" t="str">
            <v>4001397000</v>
          </cell>
          <cell r="G14" t="str">
            <v>63080389</v>
          </cell>
          <cell r="H14" t="str">
            <v>SI56 0204 1025 7378 441</v>
          </cell>
          <cell r="I14" t="str">
            <v>040 702 886</v>
          </cell>
          <cell r="J14" t="str">
            <v>info@kkivancna.si</v>
          </cell>
          <cell r="K14" t="str">
            <v>SIMON KASTELIC</v>
          </cell>
          <cell r="M14" t="str">
            <v>040 702 886</v>
          </cell>
          <cell r="N14" t="str">
            <v>simon.kastelic@gmail.com</v>
          </cell>
        </row>
        <row r="15">
          <cell r="A15">
            <v>14</v>
          </cell>
          <cell r="B15" t="str">
            <v>KULTURNO DRUŠTVO KORINJ</v>
          </cell>
          <cell r="D15" t="str">
            <v>VELIKI KORINJ 14</v>
          </cell>
          <cell r="E15" t="str">
            <v>1303 ZAGRADEC</v>
          </cell>
          <cell r="F15" t="str">
            <v>4095057000</v>
          </cell>
          <cell r="G15" t="str">
            <v>63640821</v>
          </cell>
          <cell r="H15" t="str">
            <v>SI56 6100 0001 6257 450</v>
          </cell>
          <cell r="I15" t="str">
            <v>031 834 292</v>
          </cell>
          <cell r="J15" t="str">
            <v>tamara.vidovic@t-2.net</v>
          </cell>
          <cell r="K15" t="str">
            <v>TAMARA VIDOVIĆ</v>
          </cell>
          <cell r="N15" t="str">
            <v>tamara.vidovic@t-2.net</v>
          </cell>
        </row>
        <row r="16">
          <cell r="A16">
            <v>15</v>
          </cell>
          <cell r="B16" t="str">
            <v>KULTURNO ŠPORTNO DRUŠTVO - PLESNI KLUB GUAPA</v>
          </cell>
          <cell r="D16" t="str">
            <v>PETRUŠNJA VAS 68</v>
          </cell>
          <cell r="E16" t="str">
            <v>1296 ŠENTVID PRI STIČNI</v>
          </cell>
          <cell r="F16" t="str">
            <v>4015843000</v>
          </cell>
          <cell r="G16" t="str">
            <v>68544707</v>
          </cell>
          <cell r="H16" t="str">
            <v>SI56 0510 0801 2941 150</v>
          </cell>
          <cell r="I16" t="str">
            <v>031 538 741</v>
          </cell>
          <cell r="J16" t="str">
            <v>maja@guapa.si</v>
          </cell>
          <cell r="K16" t="str">
            <v>MAJA ZRILIČ</v>
          </cell>
        </row>
        <row r="17">
          <cell r="A17">
            <v>16</v>
          </cell>
          <cell r="B17" t="str">
            <v>MOTO KLUB FIRE GROUP</v>
          </cell>
          <cell r="D17" t="str">
            <v>CESTA 2. GRUPE ODREDOV 34</v>
          </cell>
          <cell r="E17" t="str">
            <v>1295 IVANČNA GORICA</v>
          </cell>
          <cell r="F17" t="str">
            <v>1178911000</v>
          </cell>
          <cell r="G17" t="str">
            <v>52008487</v>
          </cell>
          <cell r="H17" t="str">
            <v>SI56 0204 1025 8483 271</v>
          </cell>
          <cell r="I17" t="str">
            <v>041 282 195</v>
          </cell>
          <cell r="J17" t="str">
            <v>klemen.nosan@gmail.com</v>
          </cell>
          <cell r="K17" t="str">
            <v>KLEMEN NOSAN</v>
          </cell>
          <cell r="N17" t="str">
            <v>klemen.nosan@gmail.com</v>
          </cell>
        </row>
        <row r="18">
          <cell r="A18">
            <v>17</v>
          </cell>
          <cell r="B18" t="str">
            <v>NOGOMETNI KLUB IVANČNA GORICA</v>
          </cell>
          <cell r="C18" t="str">
            <v>NK IVANČNA GORICA</v>
          </cell>
          <cell r="D18" t="str">
            <v>LJUBLJANSKA CESTA 2A</v>
          </cell>
          <cell r="E18" t="str">
            <v>1295 IVANČNA GORICA </v>
          </cell>
          <cell r="F18" t="str">
            <v>1179292000</v>
          </cell>
          <cell r="G18" t="str">
            <v>59427507</v>
          </cell>
          <cell r="H18" t="str">
            <v>SI56 1010 0005 2544 895</v>
          </cell>
          <cell r="I18" t="str">
            <v>041 480 615</v>
          </cell>
          <cell r="J18" t="str">
            <v>ebonit.rafael@gmail.com</v>
          </cell>
          <cell r="K18" t="str">
            <v>RAFAEL KOREN</v>
          </cell>
          <cell r="M18" t="str">
            <v>041 480 615</v>
          </cell>
          <cell r="N18" t="str">
            <v>ebonit.rafael@gmail.com</v>
          </cell>
        </row>
        <row r="19">
          <cell r="A19">
            <v>18</v>
          </cell>
          <cell r="B19" t="str">
            <v>PADALSKI KLUB MD&amp;MD IVANČNA GORICA</v>
          </cell>
          <cell r="D19" t="str">
            <v>LJUBLJANSKA CESTA 7</v>
          </cell>
          <cell r="E19" t="str">
            <v>1295 IVANČNA GORICA</v>
          </cell>
          <cell r="F19" t="str">
            <v>1586530000</v>
          </cell>
          <cell r="G19" t="str">
            <v>44691092</v>
          </cell>
          <cell r="H19" t="str">
            <v>SI56 6100 0002 9324 514</v>
          </cell>
          <cell r="I19" t="str">
            <v>041 699 636</v>
          </cell>
          <cell r="J19" t="str">
            <v>tina.zokalj@gmail.com</v>
          </cell>
          <cell r="K19" t="str">
            <v>TINA ŽOKALJ</v>
          </cell>
          <cell r="N19" t="str">
            <v>tina.zokalj@gmail.com</v>
          </cell>
        </row>
        <row r="20">
          <cell r="A20">
            <v>19</v>
          </cell>
          <cell r="B20" t="str">
            <v>PLANINSKO DRUŠTVO POLŽ VIŠNJA GORA</v>
          </cell>
          <cell r="D20" t="str">
            <v>MESTNI TRG 21</v>
          </cell>
          <cell r="E20" t="str">
            <v>1294 VIŠNJA GORA</v>
          </cell>
          <cell r="F20" t="str">
            <v>1178628000</v>
          </cell>
          <cell r="G20" t="str">
            <v>52402398</v>
          </cell>
          <cell r="H20" t="str">
            <v>SI56 0201 0025 4713 527</v>
          </cell>
          <cell r="I20" t="str">
            <v>041 751 238</v>
          </cell>
          <cell r="J20" t="str">
            <v>pd_polz@email.si</v>
          </cell>
          <cell r="K20" t="str">
            <v>ALEŠ ERJAVEC</v>
          </cell>
          <cell r="M20" t="str">
            <v>041 746 825</v>
          </cell>
          <cell r="N20" t="str">
            <v>mohorko.ali@gmail.com</v>
          </cell>
        </row>
        <row r="21">
          <cell r="A21">
            <v>20</v>
          </cell>
          <cell r="B21" t="str">
            <v>ROKOMETNI KLUB SVIŠ IVANČNA GORICA</v>
          </cell>
          <cell r="D21" t="str">
            <v>CESTA OBČINE HIRSCHAID 1</v>
          </cell>
          <cell r="E21" t="str">
            <v>1295 IVANČNA GORICA</v>
          </cell>
          <cell r="F21" t="str">
            <v>5403316000</v>
          </cell>
          <cell r="G21" t="str">
            <v>69782130</v>
          </cell>
          <cell r="H21" t="str">
            <v>SI56 0204 1009 2274 547</v>
          </cell>
          <cell r="I21" t="str">
            <v>041 513 824</v>
          </cell>
          <cell r="J21" t="str">
            <v>marjan.potokar62@gmail.com</v>
          </cell>
          <cell r="K21" t="str">
            <v>MARJAN POTOKAR</v>
          </cell>
          <cell r="M21" t="str">
            <v>041 513 824</v>
          </cell>
          <cell r="N21" t="str">
            <v>marjan.potokar62@gmail.com</v>
          </cell>
        </row>
        <row r="22">
          <cell r="A22">
            <v>21</v>
          </cell>
          <cell r="B22" t="str">
            <v>SMUČARSKO SKAKALNI KLUB IVANČNA GORICA</v>
          </cell>
          <cell r="D22" t="str">
            <v>VELIKA DOBRAVA 17</v>
          </cell>
          <cell r="E22" t="str">
            <v>1294 VIŠNJA GORA</v>
          </cell>
          <cell r="F22" t="str">
            <v>1178458000</v>
          </cell>
          <cell r="G22" t="str">
            <v>58195181</v>
          </cell>
          <cell r="H22" t="str">
            <v>SI56 0202 2009 2095 058</v>
          </cell>
          <cell r="I22" t="str">
            <v>041 724 675</v>
          </cell>
          <cell r="J22" t="str">
            <v>ssk.ivg@gmail.com</v>
          </cell>
          <cell r="K22" t="str">
            <v>TOMAŽ HOČEVAR</v>
          </cell>
        </row>
        <row r="23">
          <cell r="A23">
            <v>22</v>
          </cell>
          <cell r="B23" t="str">
            <v>STRELSKO DRUŠTVO JOŽE KOVAČIČ ŠENTVID PRI STIČNI</v>
          </cell>
          <cell r="D23" t="str">
            <v>ŠENTVID PRI STIČNI 139</v>
          </cell>
          <cell r="E23" t="str">
            <v>1296 ŠENTVID PRI STIČNI</v>
          </cell>
          <cell r="F23" t="str">
            <v>5110475000</v>
          </cell>
          <cell r="G23" t="str">
            <v>70666962</v>
          </cell>
          <cell r="H23" t="str">
            <v>SI56 0204 1001 5719 528</v>
          </cell>
          <cell r="I23" t="str">
            <v>041 548 573</v>
          </cell>
          <cell r="J23" t="str">
            <v>mitja.juric1@siol.net</v>
          </cell>
          <cell r="K23" t="str">
            <v>MITJA JURIČ</v>
          </cell>
          <cell r="M23" t="str">
            <v>041 785 422</v>
          </cell>
          <cell r="N23" t="str">
            <v>matek.bozo@gmail.com</v>
          </cell>
        </row>
        <row r="24">
          <cell r="A24">
            <v>23</v>
          </cell>
          <cell r="B24" t="str">
            <v>STRELSKO DRUŠTVO SONJA VESEL IVANČNA GORICA</v>
          </cell>
          <cell r="D24" t="str">
            <v>STUDENEC 8</v>
          </cell>
          <cell r="E24" t="str">
            <v>1295 IVANČNA GORICA</v>
          </cell>
          <cell r="F24" t="str">
            <v>5137438000</v>
          </cell>
          <cell r="G24" t="str">
            <v>81410786</v>
          </cell>
          <cell r="H24" t="str">
            <v>SI56 0204 1001 2862 878</v>
          </cell>
          <cell r="I24" t="str">
            <v>041 853 311</v>
          </cell>
          <cell r="J24" t="str">
            <v>sdsonjavesel@gmail.com</v>
          </cell>
          <cell r="K24" t="str">
            <v>JAN ŠPENDAL</v>
          </cell>
          <cell r="M24" t="str">
            <v>041 853 311</v>
          </cell>
          <cell r="N24" t="str">
            <v>jan.spendal@gmail.com</v>
          </cell>
        </row>
        <row r="25">
          <cell r="A25">
            <v>24</v>
          </cell>
          <cell r="B25" t="str">
            <v>ŠAHOVSKI KLUB VIŠNJA GORA - STIČNA</v>
          </cell>
          <cell r="D25" t="str">
            <v>MESTNI TRG 21</v>
          </cell>
          <cell r="E25" t="str">
            <v>1294 VIŠNJA GORA</v>
          </cell>
          <cell r="F25" t="str">
            <v>1179004000</v>
          </cell>
          <cell r="G25" t="str">
            <v>60639199</v>
          </cell>
          <cell r="H25" t="str">
            <v>SI56 0204 1009 0707 124</v>
          </cell>
          <cell r="I25" t="str">
            <v>040 876 965</v>
          </cell>
          <cell r="J25" t="str">
            <v>saso.jancigaj@gmail.com</v>
          </cell>
          <cell r="K25" t="str">
            <v>SAŠO VALENTIN JANČIGAJ</v>
          </cell>
          <cell r="M25" t="str">
            <v>040 976 965</v>
          </cell>
          <cell r="N25" t="str">
            <v>saso.jancigaj@gmail.com</v>
          </cell>
        </row>
        <row r="26">
          <cell r="A26">
            <v>25</v>
          </cell>
          <cell r="B26" t="str">
            <v>ŠOLSKO ŠPORTNO DRUŠTVO SREDNJE ŠOLE JOSIP JURČIČ IVANČNA GORICA</v>
          </cell>
          <cell r="D26" t="str">
            <v>CESTA OBČINE HIRSCHAID 3</v>
          </cell>
          <cell r="E26" t="str">
            <v>1295 IVANČNA GORICA</v>
          </cell>
          <cell r="F26" t="str">
            <v>5942080000</v>
          </cell>
          <cell r="G26" t="str">
            <v>87361230</v>
          </cell>
          <cell r="H26" t="str">
            <v>SI56 0204 1026 3205 425</v>
          </cell>
          <cell r="I26" t="str">
            <v>041 847 935</v>
          </cell>
          <cell r="J26" t="str">
            <v>franc.pajk@siol.net</v>
          </cell>
          <cell r="K26" t="str">
            <v>FRANC PAJK</v>
          </cell>
          <cell r="N26" t="str">
            <v>franc.pajk@siol.net</v>
          </cell>
        </row>
        <row r="27">
          <cell r="A27">
            <v>26</v>
          </cell>
          <cell r="B27" t="str">
            <v>ŠPORTNI KLUB POLŽEVO</v>
          </cell>
          <cell r="D27" t="str">
            <v>NOVA VAS 8</v>
          </cell>
          <cell r="E27" t="str">
            <v>1294 VIŠNJA GORA</v>
          </cell>
          <cell r="F27" t="str">
            <v>4021860000</v>
          </cell>
          <cell r="G27" t="str">
            <v>42951674</v>
          </cell>
          <cell r="H27" t="str">
            <v>SI56 0204 1025 8706 274</v>
          </cell>
          <cell r="I27" t="str">
            <v>031 319 957</v>
          </cell>
          <cell r="J27" t="str">
            <v>janezerjavec@gmail.com</v>
          </cell>
          <cell r="K27" t="str">
            <v>JANEZ ERJAVEC</v>
          </cell>
          <cell r="N27" t="str">
            <v>janezerjavec@gmail.com</v>
          </cell>
        </row>
        <row r="28">
          <cell r="A28">
            <v>27</v>
          </cell>
          <cell r="B28" t="str">
            <v>ŠPORTNI KLUB TEKTONIK</v>
          </cell>
          <cell r="D28" t="str">
            <v>ŠENTVID PRI STIČNI 34</v>
          </cell>
          <cell r="E28" t="str">
            <v>1296 ŠENTVID PRI STIČNI</v>
          </cell>
          <cell r="F28" t="str">
            <v>4026144000</v>
          </cell>
          <cell r="G28" t="str">
            <v>90550439</v>
          </cell>
          <cell r="H28" t="str">
            <v>SI56 0204 1025 9028 411</v>
          </cell>
          <cell r="I28" t="str">
            <v>041 973 877</v>
          </cell>
          <cell r="J28" t="str">
            <v>klub.tektonik@gmail.com</v>
          </cell>
          <cell r="K28" t="str">
            <v>ANTON VENCELJ</v>
          </cell>
        </row>
        <row r="29">
          <cell r="A29">
            <v>28</v>
          </cell>
          <cell r="B29" t="str">
            <v>ŠPORTNO DRUŠTVO AMBRUS</v>
          </cell>
          <cell r="D29" t="str">
            <v>AMBRUS 56</v>
          </cell>
          <cell r="E29" t="str">
            <v>1303 ZAGRADEC</v>
          </cell>
          <cell r="F29" t="str">
            <v>5941784000</v>
          </cell>
          <cell r="G29" t="str">
            <v>54031249</v>
          </cell>
          <cell r="H29" t="str">
            <v>SI56 0204 1009 1658 888</v>
          </cell>
          <cell r="I29" t="str">
            <v>031 699 925</v>
          </cell>
          <cell r="J29" t="str">
            <v>aleshocevar92@gmail.com</v>
          </cell>
          <cell r="K29" t="str">
            <v>ALEŠ HOČEVAR</v>
          </cell>
          <cell r="M29" t="str">
            <v>031 699 925</v>
          </cell>
          <cell r="N29" t="str">
            <v>aleshocevar92@gmail.com</v>
          </cell>
        </row>
        <row r="30">
          <cell r="A30">
            <v>29</v>
          </cell>
          <cell r="B30" t="str">
            <v>ŠPORTNO DRUŠTVO BREZA SPODNJE BREZOVO</v>
          </cell>
          <cell r="D30" t="str">
            <v>SPODNJE BREZOVO 18</v>
          </cell>
          <cell r="E30" t="str">
            <v>1294 VIŠNJA GORA</v>
          </cell>
          <cell r="F30" t="str">
            <v>1179217000</v>
          </cell>
          <cell r="G30" t="str">
            <v>90203879</v>
          </cell>
          <cell r="H30" t="str">
            <v>SI56 6100 0002 7864 955</v>
          </cell>
          <cell r="I30" t="str">
            <v>041 557 922</v>
          </cell>
          <cell r="J30" t="str">
            <v>sdbreza@gmail.com</v>
          </cell>
          <cell r="K30" t="str">
            <v>NEJC ZAVODNIK</v>
          </cell>
          <cell r="N30" t="str">
            <v>nejc.zavodnik@gmail.com</v>
          </cell>
        </row>
        <row r="31">
          <cell r="A31">
            <v>30</v>
          </cell>
          <cell r="B31" t="str">
            <v>ŠPORTNO DRUŠTVO FIT MANIJA</v>
          </cell>
          <cell r="D31" t="str">
            <v>VIR PRI STIČNI 123</v>
          </cell>
          <cell r="E31" t="str">
            <v>1295 IVANČNA GORICA</v>
          </cell>
          <cell r="F31" t="str">
            <v>4080491000</v>
          </cell>
          <cell r="G31" t="str">
            <v>13404130</v>
          </cell>
          <cell r="H31" t="str">
            <v>SI56 0204 1026 1655 656</v>
          </cell>
          <cell r="I31" t="str">
            <v>031 801 299</v>
          </cell>
          <cell r="J31" t="str">
            <v>fitmanija@siol.net</v>
          </cell>
          <cell r="K31" t="str">
            <v>TINA KOZELJ</v>
          </cell>
        </row>
        <row r="32">
          <cell r="A32">
            <v>31</v>
          </cell>
          <cell r="B32" t="str">
            <v>ŠPORTNO DRUŠTVO KRKA</v>
          </cell>
          <cell r="D32" t="str">
            <v>KRKA 1D</v>
          </cell>
          <cell r="E32" t="str">
            <v>1301 KRKA</v>
          </cell>
          <cell r="F32" t="str">
            <v>5581648000</v>
          </cell>
          <cell r="G32" t="str">
            <v>78730651</v>
          </cell>
          <cell r="H32" t="str">
            <v>SI56 0204 1009 1902 358</v>
          </cell>
          <cell r="I32" t="str">
            <v>041 670 168</v>
          </cell>
          <cell r="J32" t="str">
            <v>kozinc.krka@gmail.com</v>
          </cell>
          <cell r="K32" t="str">
            <v>JOŽE KOZINC</v>
          </cell>
          <cell r="M32" t="str">
            <v>041 670 168</v>
          </cell>
          <cell r="N32" t="str">
            <v>kozinc.krka@gmail.com</v>
          </cell>
        </row>
        <row r="33">
          <cell r="A33">
            <v>32</v>
          </cell>
          <cell r="B33" t="str">
            <v>ŠPORTNO DRUŠTVO MLADIH KRKA</v>
          </cell>
          <cell r="D33" t="str">
            <v>KRKA 1D</v>
          </cell>
          <cell r="E33" t="str">
            <v>1301 KRKA</v>
          </cell>
          <cell r="F33" t="str">
            <v>1892916000</v>
          </cell>
          <cell r="G33" t="str">
            <v>27340325</v>
          </cell>
          <cell r="H33" t="str">
            <v>SI56 0204 1025 5550 670</v>
          </cell>
          <cell r="I33" t="str">
            <v>041 875 666</v>
          </cell>
          <cell r="J33" t="str">
            <v>sdmkrka@gmail.com</v>
          </cell>
          <cell r="K33" t="str">
            <v>PRIMOŽ BRADAČ</v>
          </cell>
          <cell r="M33" t="str">
            <v>041 875 666</v>
          </cell>
          <cell r="N33" t="str">
            <v>sdmkrka@gmail.com</v>
          </cell>
        </row>
        <row r="34">
          <cell r="A34">
            <v>33</v>
          </cell>
          <cell r="B34" t="str">
            <v>ŠPORTNO DRUŠTVO MULJAVA</v>
          </cell>
          <cell r="D34" t="str">
            <v>MULJAVA 23A</v>
          </cell>
          <cell r="E34" t="str">
            <v>1295 IVANČNA GORICA</v>
          </cell>
          <cell r="F34" t="str">
            <v>1179276000</v>
          </cell>
          <cell r="G34" t="str">
            <v>46354948</v>
          </cell>
          <cell r="H34" t="str">
            <v>SI56 0204 1009 0430 771</v>
          </cell>
          <cell r="I34" t="str">
            <v>031 598 022</v>
          </cell>
          <cell r="J34" t="str">
            <v>sdmuljava@gmail.com</v>
          </cell>
          <cell r="K34" t="str">
            <v>JURE ERJAVEC</v>
          </cell>
          <cell r="M34" t="str">
            <v>031 598 022</v>
          </cell>
          <cell r="N34" t="str">
            <v>erjavec1985@gmail.com</v>
          </cell>
        </row>
        <row r="35">
          <cell r="A35">
            <v>34</v>
          </cell>
          <cell r="B35" t="str">
            <v>ŠPORTNO DRUŠTVO SINJA KLUB</v>
          </cell>
          <cell r="D35" t="str">
            <v>DOLENJA VAS PRI TEMENICI 3</v>
          </cell>
          <cell r="E35" t="str">
            <v>1296 ŠENTVID PRI STIČNI</v>
          </cell>
          <cell r="F35" t="str">
            <v>4095049000</v>
          </cell>
          <cell r="G35" t="str">
            <v>66900158</v>
          </cell>
          <cell r="H35" t="str">
            <v>SI56 3500 1000 1391 862</v>
          </cell>
          <cell r="I35" t="str">
            <v>041 354 461</v>
          </cell>
          <cell r="J35" t="str">
            <v>sinjaklub@gmail.com</v>
          </cell>
          <cell r="K35" t="str">
            <v>TINA SINJUR</v>
          </cell>
          <cell r="N35" t="str">
            <v>sinjaklub@gmail.com</v>
          </cell>
        </row>
        <row r="36">
          <cell r="A36">
            <v>35</v>
          </cell>
          <cell r="B36" t="str">
            <v>ŠPORTNO DRUŠTVO STIČNA</v>
          </cell>
          <cell r="D36" t="str">
            <v>STIČNA 38A</v>
          </cell>
          <cell r="E36" t="str">
            <v>1295 IVANČNA GORICA</v>
          </cell>
          <cell r="F36" t="str">
            <v>4091353000</v>
          </cell>
          <cell r="G36" t="str">
            <v>58305572</v>
          </cell>
          <cell r="H36" t="str">
            <v>SI56 0204 1026 2109 810</v>
          </cell>
          <cell r="I36" t="str">
            <v>041 605 588</v>
          </cell>
          <cell r="J36" t="str">
            <v>lampret.janez@siol.net</v>
          </cell>
          <cell r="K36" t="str">
            <v>JANEZ LAMPRET</v>
          </cell>
          <cell r="M36" t="str">
            <v>041 605 588</v>
          </cell>
          <cell r="N36" t="str">
            <v>lampret.janez@siol.net</v>
          </cell>
        </row>
        <row r="37">
          <cell r="A37">
            <v>36</v>
          </cell>
          <cell r="B37" t="str">
            <v>ŠPORTNO DRUŠTVO ZAGRADEC</v>
          </cell>
          <cell r="D37" t="str">
            <v>ZAGRADEC 11</v>
          </cell>
          <cell r="E37" t="str">
            <v>1303 ZAGRADEC</v>
          </cell>
          <cell r="F37" t="str">
            <v>1178555000</v>
          </cell>
          <cell r="G37" t="str">
            <v>60935456</v>
          </cell>
          <cell r="H37" t="str">
            <v xml:space="preserve">SI56 0204 1009 1646 957 </v>
          </cell>
          <cell r="I37" t="str">
            <v>041 398 409</v>
          </cell>
          <cell r="J37" t="str">
            <v>hocevar.uros.9@gmail.com</v>
          </cell>
          <cell r="K37" t="str">
            <v>UROŠ HOČEVAR</v>
          </cell>
          <cell r="N37" t="str">
            <v>hocevar.uros.9@gmail.com</v>
          </cell>
        </row>
        <row r="38">
          <cell r="A38">
            <v>37</v>
          </cell>
          <cell r="B38" t="str">
            <v>ŠPORTNO IN IZOBRAŽEVALNO DRUŠTVO TEMENICA</v>
          </cell>
          <cell r="D38" t="str">
            <v>TEMENICA 6B</v>
          </cell>
          <cell r="E38" t="str">
            <v>1296 ŠENTVID PRI STIČNI</v>
          </cell>
          <cell r="F38" t="str">
            <v>4008812000</v>
          </cell>
          <cell r="G38" t="str">
            <v>57571139</v>
          </cell>
          <cell r="H38" t="str">
            <v>SI56 0204 1025 8592 008</v>
          </cell>
          <cell r="I38" t="str">
            <v>041 530 619</v>
          </cell>
          <cell r="J38" t="str">
            <v>verbic.tomaz@gmail.com</v>
          </cell>
          <cell r="K38" t="str">
            <v>TOMAŽ VERBIČ</v>
          </cell>
          <cell r="M38" t="str">
            <v>041 530 619</v>
          </cell>
          <cell r="N38" t="str">
            <v>verbic.tomaz@gmail.com</v>
          </cell>
        </row>
        <row r="39">
          <cell r="A39">
            <v>38</v>
          </cell>
          <cell r="B39" t="str">
            <v>ŠPORTNO STRELSKO DRUŠTVO TRISTO</v>
          </cell>
          <cell r="D39" t="str">
            <v>VELIKA DOBRAVA 17</v>
          </cell>
          <cell r="E39" t="str">
            <v>1294 VIŠNJA GORA</v>
          </cell>
          <cell r="F39" t="str">
            <v>4123824000</v>
          </cell>
          <cell r="G39" t="str">
            <v>72342803</v>
          </cell>
          <cell r="H39" t="str">
            <v>SI56 0202 2026 3524 807</v>
          </cell>
          <cell r="I39" t="str">
            <v>041 724 675</v>
          </cell>
          <cell r="J39" t="str">
            <v>tsttristo@gmail.com</v>
          </cell>
          <cell r="K39" t="str">
            <v>TOMAŽ HOČEVAR</v>
          </cell>
          <cell r="M39" t="str">
            <v xml:space="preserve">041 724 675 </v>
          </cell>
          <cell r="N39" t="str">
            <v>hoochko@yahoo.com</v>
          </cell>
        </row>
        <row r="40">
          <cell r="A40">
            <v>39</v>
          </cell>
          <cell r="B40" t="str">
            <v>ŠPORTNO STRELSKO DRUŠTVO VIŠNJA GORA</v>
          </cell>
          <cell r="D40" t="str">
            <v>PEŠČENIK 6A</v>
          </cell>
          <cell r="E40" t="str">
            <v>1294 VIŠNJA GORA</v>
          </cell>
          <cell r="F40" t="str">
            <v>4118600000</v>
          </cell>
          <cell r="G40" t="str">
            <v>98049950</v>
          </cell>
          <cell r="H40" t="str">
            <v>SI56 6100 0002 3934 515</v>
          </cell>
          <cell r="I40" t="str">
            <v>041 306 374</v>
          </cell>
          <cell r="J40" t="str">
            <v>strelcivg@gmail.com</v>
          </cell>
          <cell r="K40" t="str">
            <v>UROŠ KNEŽEVIĆ</v>
          </cell>
          <cell r="M40" t="str">
            <v>041 306 374</v>
          </cell>
          <cell r="N40" t="str">
            <v>strelcivg@gmail.com</v>
          </cell>
        </row>
        <row r="41">
          <cell r="A41">
            <v>40</v>
          </cell>
          <cell r="B41" t="str">
            <v>TENIŠKI KLUB TALENT</v>
          </cell>
          <cell r="D41" t="str">
            <v>SOKOLSKA ULICA 6A</v>
          </cell>
          <cell r="E41" t="str">
            <v>1295 IVANČNA GORICA</v>
          </cell>
          <cell r="F41" t="str">
            <v>4105176000</v>
          </cell>
          <cell r="G41" t="str">
            <v>20413360</v>
          </cell>
          <cell r="H41" t="str">
            <v>SI56 0202 2026 2649 867</v>
          </cell>
          <cell r="I41" t="str">
            <v>041 255 024</v>
          </cell>
          <cell r="J41" t="str">
            <v>milos.bas@hotmail.com</v>
          </cell>
          <cell r="K41" t="str">
            <v>MIHA PUŠLAR</v>
          </cell>
          <cell r="M41" t="str">
            <v>040 787 875</v>
          </cell>
          <cell r="N41" t="str">
            <v>miha.puslar@gmail.com</v>
          </cell>
        </row>
        <row r="42">
          <cell r="A42">
            <v>41</v>
          </cell>
          <cell r="B42" t="str">
            <v>UNIVERZITETNI SAVATE KLUB</v>
          </cell>
          <cell r="D42" t="str">
            <v>ULICA CANKARJEVE BRIGADE 22A</v>
          </cell>
          <cell r="E42" t="str">
            <v>1295 IVANČNA GORICA</v>
          </cell>
          <cell r="F42" t="str">
            <v>1869493000</v>
          </cell>
          <cell r="G42" t="str">
            <v>46558659</v>
          </cell>
          <cell r="H42" t="str">
            <v>SI56 6100 0000 4661 876</v>
          </cell>
          <cell r="I42" t="str">
            <v>041 752 734</v>
          </cell>
          <cell r="J42" t="str">
            <v>uniklub@gmail.com</v>
          </cell>
          <cell r="K42" t="str">
            <v>MOJCA OBREZA</v>
          </cell>
          <cell r="M42" t="str">
            <v>041 752 734</v>
          </cell>
          <cell r="N42" t="str">
            <v>mojca.mezek@gmail.com</v>
          </cell>
        </row>
        <row r="43">
          <cell r="A43">
            <v>42</v>
          </cell>
          <cell r="B43" t="str">
            <v>V.I.P. ŠPORTNI KLUB IVANČNA GORICA</v>
          </cell>
          <cell r="D43" t="str">
            <v>ŠENTJURJE 20</v>
          </cell>
          <cell r="E43" t="str">
            <v>1296 ŠENTVID PRI STIČNI</v>
          </cell>
          <cell r="F43" t="str">
            <v>4108442000</v>
          </cell>
          <cell r="G43" t="str">
            <v>38971364</v>
          </cell>
          <cell r="H43" t="str">
            <v>SI56 0204 1026 2804 330</v>
          </cell>
          <cell r="I43" t="str">
            <v>051 369 033</v>
          </cell>
          <cell r="J43" t="str">
            <v>symn.stopar@gmail.com</v>
          </cell>
          <cell r="K43" t="str">
            <v>SIMON STOPAR</v>
          </cell>
          <cell r="N43" t="str">
            <v>symn.stopar@gmail.com</v>
          </cell>
        </row>
        <row r="44">
          <cell r="A44">
            <v>43</v>
          </cell>
          <cell r="B44" t="str">
            <v>ZVEZA ŠPORTNIH ORGANIZACIJ IVANČNA GORICA</v>
          </cell>
          <cell r="D44" t="str">
            <v>SOKOLSKA ULICA 8</v>
          </cell>
          <cell r="E44" t="str">
            <v>1295 IVANČNA GORICA</v>
          </cell>
          <cell r="F44" t="str">
            <v>5923573000</v>
          </cell>
          <cell r="G44" t="str">
            <v>22515283</v>
          </cell>
          <cell r="H44" t="str">
            <v>SI56 0204 1001 7615 878</v>
          </cell>
          <cell r="I44" t="str">
            <v>041 589 476</v>
          </cell>
          <cell r="J44" t="str">
            <v>zso.ivancna@gmail.com</v>
          </cell>
          <cell r="K44" t="str">
            <v>TOMAŽ ZAKRAJŠEK</v>
          </cell>
          <cell r="M44" t="str">
            <v>041 589 476</v>
          </cell>
          <cell r="N44" t="str">
            <v>tomaz.zak78@gmail.com</v>
          </cell>
        </row>
        <row r="45">
          <cell r="A45">
            <v>44</v>
          </cell>
          <cell r="B45" t="str">
            <v>KLUB MODERNE ODBOJKE</v>
          </cell>
          <cell r="D45" t="str">
            <v>LJUBLJANSKA CESTA 14</v>
          </cell>
          <cell r="E45" t="str">
            <v>1295 IVANČNA GORICA</v>
          </cell>
          <cell r="F45" t="str">
            <v>2705346000</v>
          </cell>
          <cell r="G45" t="str">
            <v>61487198</v>
          </cell>
          <cell r="H45" t="str">
            <v>SI56 6100 0002 8026 169</v>
          </cell>
          <cell r="I45" t="str">
            <v>040 265 577</v>
          </cell>
          <cell r="J45" t="str">
            <v>klubmoderneodbojke@gmail.com</v>
          </cell>
          <cell r="K45" t="str">
            <v>MANCA ŠTRUCELJ VIDMAR</v>
          </cell>
        </row>
        <row r="46">
          <cell r="A46">
            <v>45</v>
          </cell>
          <cell r="B46" t="str">
            <v xml:space="preserve">ROCK RANČ, zavedno delo s konji d.o.o. </v>
          </cell>
          <cell r="D46" t="str">
            <v>ŠENTVID PRI STIČNI 15</v>
          </cell>
          <cell r="E46" t="str">
            <v>1296 ŠENTVID PRI STIČNI</v>
          </cell>
          <cell r="F46" t="str">
            <v>9257888000</v>
          </cell>
          <cell r="G46" t="str">
            <v>SI2491213</v>
          </cell>
          <cell r="H46" t="str">
            <v>SI56 0204 1026 4546 741</v>
          </cell>
          <cell r="I46" t="str">
            <v>031 216 438</v>
          </cell>
          <cell r="J46" t="str">
            <v>zavednokonji.ziva@gmail.com</v>
          </cell>
          <cell r="K46" t="str">
            <v>ŽIVA LOGAR</v>
          </cell>
          <cell r="M46" t="str">
            <v>031 216 438</v>
          </cell>
          <cell r="N46" t="str">
            <v>zavednokonji.ziva@gmail.com</v>
          </cell>
        </row>
        <row r="47">
          <cell r="A47">
            <v>46</v>
          </cell>
          <cell r="B47" t="str">
            <v>KONJERASTNIKI zavedno delo s konji, zavod za športne in terapevtske dejavnosti</v>
          </cell>
          <cell r="D47" t="str">
            <v>ŠENTVID PRI STIČNI 15</v>
          </cell>
          <cell r="E47" t="str">
            <v>1296 ŠENTVID PRI STIČNI</v>
          </cell>
          <cell r="F47" t="str">
            <v>9277153000</v>
          </cell>
          <cell r="G47" t="str">
            <v>58286675</v>
          </cell>
          <cell r="H47" t="str">
            <v>SI56 0204 1026 4548 002</v>
          </cell>
          <cell r="I47" t="str">
            <v>031 216 438</v>
          </cell>
          <cell r="J47" t="str">
            <v>konjerastniki@gmail.com</v>
          </cell>
          <cell r="K47" t="str">
            <v>ŽIVA LOGAR</v>
          </cell>
          <cell r="M47" t="str">
            <v>031 216 438</v>
          </cell>
          <cell r="N47" t="str">
            <v>konjerastniki@gmail.com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ni Nalogi"/>
      <sheetName val="Naslovi"/>
      <sheetName val="Relacije"/>
    </sheetNames>
    <sheetDataSet>
      <sheetData sheetId="0"/>
      <sheetData sheetId="1">
        <row r="4">
          <cell r="A4" t="str">
            <v>PRIIMEK in IME</v>
          </cell>
          <cell r="B4" t="str">
            <v>NASLOV</v>
          </cell>
          <cell r="C4" t="str">
            <v>ŠT. POŠTE</v>
          </cell>
          <cell r="D4" t="str">
            <v>POŠTA</v>
          </cell>
          <cell r="E4" t="str">
            <v>FUNKCIJA</v>
          </cell>
          <cell r="F4" t="str">
            <v>AVTO</v>
          </cell>
        </row>
        <row r="5">
          <cell r="A5" t="str">
            <v>BOŠTJANČIČ ANDREJA</v>
          </cell>
          <cell r="B5" t="str">
            <v>CIKAVA 17</v>
          </cell>
          <cell r="C5" t="str">
            <v>1290</v>
          </cell>
          <cell r="D5" t="str">
            <v>GROSUPLJE</v>
          </cell>
          <cell r="E5" t="str">
            <v>ČLANICA DRUŠTVA - igralka</v>
          </cell>
          <cell r="F5" t="str">
            <v>RENAULT CLIO</v>
          </cell>
        </row>
        <row r="6">
          <cell r="A6" t="str">
            <v>ČRTALIČ POLONA</v>
          </cell>
          <cell r="B6" t="str">
            <v>STRANSKA POT I/1B</v>
          </cell>
          <cell r="C6" t="str">
            <v>1290</v>
          </cell>
          <cell r="D6" t="str">
            <v>GROSUPLJE</v>
          </cell>
          <cell r="E6" t="str">
            <v>ČLANICA DRUŠTVA - igralka</v>
          </cell>
          <cell r="F6" t="str">
            <v>RENAULT CLIO</v>
          </cell>
        </row>
        <row r="7">
          <cell r="A7" t="str">
            <v>HABJAN DANIJEL</v>
          </cell>
          <cell r="B7" t="str">
            <v>KRANJSKA CESTA 2</v>
          </cell>
          <cell r="C7" t="str">
            <v>1241</v>
          </cell>
          <cell r="D7" t="str">
            <v>KAMNIK</v>
          </cell>
          <cell r="E7" t="str">
            <v>TRENER</v>
          </cell>
          <cell r="F7" t="str">
            <v>RENAULT SCENIC</v>
          </cell>
        </row>
        <row r="8">
          <cell r="A8" t="str">
            <v>HORVAT KATJA</v>
          </cell>
          <cell r="B8" t="str">
            <v>POLJE CESTA XVIII/22</v>
          </cell>
          <cell r="C8" t="str">
            <v>1260</v>
          </cell>
          <cell r="D8" t="str">
            <v>LJUBLJANA - POLJE</v>
          </cell>
          <cell r="E8" t="str">
            <v>TRENER</v>
          </cell>
          <cell r="F8" t="str">
            <v>RENAULT CLIO</v>
          </cell>
        </row>
        <row r="9">
          <cell r="A9" t="str">
            <v>JAVORNIK RADO</v>
          </cell>
          <cell r="B9" t="str">
            <v>VELIKO MLAČEVO 66</v>
          </cell>
          <cell r="C9">
            <v>1290</v>
          </cell>
          <cell r="D9" t="str">
            <v>GROSUPLJE</v>
          </cell>
          <cell r="E9" t="str">
            <v>ČLAN DRUŠTVA</v>
          </cell>
        </row>
        <row r="10">
          <cell r="A10" t="str">
            <v>JURŠIČ ŠPELA</v>
          </cell>
          <cell r="B10" t="str">
            <v>TOPNIŠKA 45</v>
          </cell>
          <cell r="C10" t="str">
            <v>1000</v>
          </cell>
          <cell r="D10" t="str">
            <v>LJUBLJANA</v>
          </cell>
          <cell r="E10" t="str">
            <v>ČLANICA DRUŠTVA - igralka</v>
          </cell>
          <cell r="F10" t="str">
            <v>PEUGEOT 206</v>
          </cell>
        </row>
        <row r="11">
          <cell r="A11" t="str">
            <v>KATAVIĆ ALENKA</v>
          </cell>
          <cell r="B11" t="str">
            <v>JAMOVA CESTA 66</v>
          </cell>
          <cell r="C11" t="str">
            <v>1000</v>
          </cell>
          <cell r="D11" t="str">
            <v>LJUBLJANA</v>
          </cell>
          <cell r="E11" t="str">
            <v>TRENER</v>
          </cell>
          <cell r="F11" t="str">
            <v>RENAULT CLIO</v>
          </cell>
        </row>
        <row r="12">
          <cell r="A12" t="str">
            <v>LEGAN MATEJA</v>
          </cell>
          <cell r="B12" t="str">
            <v>SELIŠKARJEVA CESTA 20</v>
          </cell>
          <cell r="C12" t="str">
            <v>1290</v>
          </cell>
          <cell r="D12" t="str">
            <v>GROSUPLJE</v>
          </cell>
          <cell r="E12" t="str">
            <v>ČLANICA DRUŠTVA - igralka</v>
          </cell>
          <cell r="F12" t="str">
            <v>VW GOLF</v>
          </cell>
        </row>
        <row r="13">
          <cell r="A13" t="str">
            <v>MAYER BOJAN</v>
          </cell>
          <cell r="B13" t="str">
            <v>STRANSKA POT I/1B</v>
          </cell>
          <cell r="C13">
            <v>1290</v>
          </cell>
          <cell r="D13" t="str">
            <v>GROSUPLJE</v>
          </cell>
          <cell r="E13" t="str">
            <v>ČLAN DRUŠTVA</v>
          </cell>
          <cell r="F13" t="str">
            <v>FORD FOCUS</v>
          </cell>
        </row>
        <row r="14">
          <cell r="A14" t="str">
            <v>POTOKAR BARBARA</v>
          </cell>
          <cell r="B14" t="str">
            <v>ŽALNA 36</v>
          </cell>
          <cell r="C14">
            <v>1290</v>
          </cell>
          <cell r="D14" t="str">
            <v>GROSUPLJE</v>
          </cell>
          <cell r="E14" t="str">
            <v>ČLANICA DRUŠTVA - igralka</v>
          </cell>
          <cell r="F14" t="str">
            <v>RENAULT CLIO</v>
          </cell>
        </row>
        <row r="15">
          <cell r="A15" t="str">
            <v>POTOKAR MARKO</v>
          </cell>
          <cell r="B15" t="str">
            <v>ŽALNA 36</v>
          </cell>
          <cell r="C15">
            <v>1290</v>
          </cell>
          <cell r="D15" t="str">
            <v>GROSUPLJE</v>
          </cell>
          <cell r="E15" t="str">
            <v>PREDSEDNIK</v>
          </cell>
          <cell r="F15" t="str">
            <v>PEUGEOT 307</v>
          </cell>
        </row>
        <row r="16">
          <cell r="A16" t="str">
            <v>PUHAR POLONA</v>
          </cell>
          <cell r="B16" t="str">
            <v>VOJKOVA CESTA 4</v>
          </cell>
          <cell r="C16" t="str">
            <v>1000</v>
          </cell>
          <cell r="D16" t="str">
            <v>LJUBLJANA</v>
          </cell>
          <cell r="E16" t="str">
            <v>ČLANICA DRUŠTVA - igralka</v>
          </cell>
          <cell r="F16" t="str">
            <v>RENAULT CLIO</v>
          </cell>
        </row>
        <row r="17">
          <cell r="A17" t="str">
            <v>SKARLOVNIK URŠKA</v>
          </cell>
          <cell r="B17" t="str">
            <v>MOŠKRIČEVA 40</v>
          </cell>
          <cell r="C17" t="str">
            <v>1000</v>
          </cell>
          <cell r="D17" t="str">
            <v>LJUBLJANA</v>
          </cell>
          <cell r="E17" t="str">
            <v>POMOČNIK TRENERJA</v>
          </cell>
          <cell r="F17" t="str">
            <v>OPEL CORSA</v>
          </cell>
        </row>
        <row r="18">
          <cell r="A18" t="str">
            <v>STROJAN MARKO</v>
          </cell>
          <cell r="B18" t="str">
            <v>ŽALNA 70</v>
          </cell>
          <cell r="C18">
            <v>1290</v>
          </cell>
          <cell r="D18" t="str">
            <v>GROSUPLJE</v>
          </cell>
          <cell r="E18" t="str">
            <v>TRENER</v>
          </cell>
          <cell r="F18" t="str">
            <v>BMW 316</v>
          </cell>
        </row>
        <row r="19">
          <cell r="A19" t="str">
            <v>SUHADOLČAN NEVA</v>
          </cell>
          <cell r="B19" t="str">
            <v>SMRTNIKOVA 3</v>
          </cell>
          <cell r="C19" t="str">
            <v>1000</v>
          </cell>
          <cell r="D19" t="str">
            <v>LJUBLJANA</v>
          </cell>
          <cell r="E19" t="str">
            <v>ČLANICA DRUŠTVA - igralka</v>
          </cell>
          <cell r="F19" t="str">
            <v>RENAULT 19</v>
          </cell>
        </row>
        <row r="20">
          <cell r="A20" t="str">
            <v>ŠKULJ ŠPELA</v>
          </cell>
          <cell r="B20" t="str">
            <v>POD GOZDOM CESTA V/15</v>
          </cell>
          <cell r="C20">
            <v>1290</v>
          </cell>
          <cell r="D20" t="str">
            <v>GROSUPLJE</v>
          </cell>
          <cell r="E20" t="str">
            <v>TRENER</v>
          </cell>
          <cell r="F20" t="str">
            <v>MITSUBISHI PAJERO</v>
          </cell>
        </row>
        <row r="21">
          <cell r="A21" t="str">
            <v>ŠTEH SABINA</v>
          </cell>
          <cell r="B21" t="str">
            <v>VRANJA POT 8</v>
          </cell>
          <cell r="C21" t="str">
            <v>1231</v>
          </cell>
          <cell r="D21" t="str">
            <v>LJUBLJANA - ČRNUČE</v>
          </cell>
          <cell r="E21" t="str">
            <v>ČLANICA DRUŠTVA - igralka</v>
          </cell>
          <cell r="F21" t="str">
            <v>CITROEN AX</v>
          </cell>
        </row>
        <row r="22">
          <cell r="A22" t="str">
            <v>ČASAR JOŽE</v>
          </cell>
          <cell r="B22" t="str">
            <v>CESTA V MESTNI LOG 36</v>
          </cell>
          <cell r="C22" t="str">
            <v>1000</v>
          </cell>
          <cell r="D22" t="str">
            <v>LJUBLJANA</v>
          </cell>
          <cell r="E22" t="str">
            <v>TRENER</v>
          </cell>
          <cell r="F22" t="str">
            <v>RENAULT CLIO</v>
          </cell>
        </row>
        <row r="23">
          <cell r="A23" t="str">
            <v>VIDMAR FRANC</v>
          </cell>
          <cell r="B23" t="str">
            <v>TRUBARJEVA CESTA 14</v>
          </cell>
          <cell r="C23" t="str">
            <v>1290</v>
          </cell>
          <cell r="D23" t="str">
            <v>GROSUPLJE</v>
          </cell>
          <cell r="E23" t="str">
            <v>ČLAN DRUŠTVA</v>
          </cell>
        </row>
        <row r="24">
          <cell r="A24" t="str">
            <v>FABJAN ŠTEFKA</v>
          </cell>
          <cell r="B24" t="str">
            <v>PLEŠ 2</v>
          </cell>
          <cell r="C24" t="str">
            <v>8362</v>
          </cell>
          <cell r="D24" t="str">
            <v>HINJE</v>
          </cell>
          <cell r="E24" t="str">
            <v>ČLANICA DRUŠTVA</v>
          </cell>
          <cell r="F24" t="str">
            <v>SEAT ALHAMBRA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habjangasper9@gmail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janikalsek@gmail.com" TargetMode="External"/><Relationship Id="rId7" Type="http://schemas.openxmlformats.org/officeDocument/2006/relationships/hyperlink" Target="mailto:habjangasper9@gmail.com" TargetMode="External"/><Relationship Id="rId12" Type="http://schemas.openxmlformats.org/officeDocument/2006/relationships/hyperlink" Target="mailto:inzeniring@hren.si" TargetMode="External"/><Relationship Id="rId2" Type="http://schemas.openxmlformats.org/officeDocument/2006/relationships/hyperlink" Target="mailto:luka.ljubic7@gmail.com" TargetMode="External"/><Relationship Id="rId1" Type="http://schemas.openxmlformats.org/officeDocument/2006/relationships/hyperlink" Target="mailto:luka.ljubic7@gmail.com" TargetMode="External"/><Relationship Id="rId6" Type="http://schemas.openxmlformats.org/officeDocument/2006/relationships/hyperlink" Target="mailto:simonkrakar@gmail.com" TargetMode="External"/><Relationship Id="rId11" Type="http://schemas.openxmlformats.org/officeDocument/2006/relationships/hyperlink" Target="mailto:info@kkgiovanni@gmail.si" TargetMode="External"/><Relationship Id="rId5" Type="http://schemas.openxmlformats.org/officeDocument/2006/relationships/hyperlink" Target="mailto:borut.antoncic@nkbrinje.si" TargetMode="External"/><Relationship Id="rId10" Type="http://schemas.openxmlformats.org/officeDocument/2006/relationships/hyperlink" Target="mailto:brezovar.dare37@gmail.com" TargetMode="External"/><Relationship Id="rId4" Type="http://schemas.openxmlformats.org/officeDocument/2006/relationships/hyperlink" Target="mailto:sinjuriztok@gmail.com" TargetMode="External"/><Relationship Id="rId9" Type="http://schemas.openxmlformats.org/officeDocument/2006/relationships/hyperlink" Target="mailto:marko.skrjanc@gmail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AA838-CE00-4962-AA64-B86941DA7956}">
  <dimension ref="A1:O36"/>
  <sheetViews>
    <sheetView workbookViewId="0">
      <pane xSplit="5" topLeftCell="P1" activePane="topRight" state="frozen"/>
      <selection sqref="A1:T1"/>
      <selection pane="topRight" activeCell="V21" sqref="V21"/>
    </sheetView>
  </sheetViews>
  <sheetFormatPr defaultRowHeight="12.75" x14ac:dyDescent="0.2"/>
  <cols>
    <col min="1" max="1" width="5.28515625" style="34" customWidth="1"/>
    <col min="2" max="2" width="70.7109375" style="35" customWidth="1"/>
    <col min="3" max="4" width="25.7109375" style="35" hidden="1" customWidth="1"/>
    <col min="5" max="5" width="15.7109375" style="35" hidden="1" customWidth="1"/>
    <col min="6" max="7" width="14.7109375" style="36" hidden="1" customWidth="1"/>
    <col min="8" max="8" width="20" style="35" hidden="1" customWidth="1"/>
    <col min="9" max="9" width="12.7109375" style="35" hidden="1" customWidth="1"/>
    <col min="10" max="10" width="4" style="35" hidden="1" customWidth="1"/>
    <col min="11" max="11" width="25.140625" style="37" hidden="1" customWidth="1"/>
    <col min="12" max="12" width="19.5703125" style="35" hidden="1" customWidth="1"/>
    <col min="13" max="13" width="11.140625" style="35" hidden="1" customWidth="1"/>
    <col min="14" max="14" width="9.5703125" style="35" hidden="1" customWidth="1"/>
    <col min="15" max="15" width="24.7109375" style="35" hidden="1" customWidth="1"/>
    <col min="16" max="16384" width="9.140625" style="23"/>
  </cols>
  <sheetData>
    <row r="1" spans="1:15" ht="15" customHeight="1" x14ac:dyDescent="0.2">
      <c r="A1" s="19" t="s">
        <v>41</v>
      </c>
      <c r="B1" s="20" t="s">
        <v>42</v>
      </c>
      <c r="C1" s="21" t="s">
        <v>43</v>
      </c>
      <c r="D1" s="21" t="s">
        <v>44</v>
      </c>
      <c r="E1" s="21" t="s">
        <v>45</v>
      </c>
      <c r="F1" s="22" t="s">
        <v>46</v>
      </c>
      <c r="G1" s="22" t="s">
        <v>47</v>
      </c>
      <c r="H1" s="21" t="s">
        <v>48</v>
      </c>
      <c r="I1" s="21" t="s">
        <v>49</v>
      </c>
      <c r="J1" s="21" t="s">
        <v>50</v>
      </c>
      <c r="K1" s="21" t="s">
        <v>51</v>
      </c>
      <c r="L1" s="21" t="s">
        <v>52</v>
      </c>
      <c r="M1" s="21" t="s">
        <v>53</v>
      </c>
      <c r="N1" s="21" t="s">
        <v>54</v>
      </c>
      <c r="O1" s="21" t="s">
        <v>55</v>
      </c>
    </row>
    <row r="2" spans="1:15" ht="15" customHeight="1" x14ac:dyDescent="0.2">
      <c r="A2" s="24">
        <v>1</v>
      </c>
      <c r="B2" s="25" t="s">
        <v>313</v>
      </c>
      <c r="C2" s="26"/>
      <c r="D2" s="26" t="s">
        <v>314</v>
      </c>
      <c r="E2" s="26" t="s">
        <v>58</v>
      </c>
      <c r="F2" s="27" t="s">
        <v>315</v>
      </c>
      <c r="G2" s="27" t="s">
        <v>316</v>
      </c>
      <c r="H2" s="26" t="s">
        <v>317</v>
      </c>
      <c r="I2" s="26" t="s">
        <v>318</v>
      </c>
      <c r="J2" s="26"/>
      <c r="K2" s="28" t="s">
        <v>319</v>
      </c>
      <c r="L2" s="26" t="s">
        <v>320</v>
      </c>
      <c r="M2" s="26"/>
      <c r="N2" s="26" t="s">
        <v>318</v>
      </c>
      <c r="O2" s="29" t="s">
        <v>319</v>
      </c>
    </row>
    <row r="3" spans="1:15" ht="15" customHeight="1" x14ac:dyDescent="0.2">
      <c r="A3" s="24">
        <v>2</v>
      </c>
      <c r="B3" s="25" t="s">
        <v>56</v>
      </c>
      <c r="C3" s="26"/>
      <c r="D3" s="26" t="s">
        <v>57</v>
      </c>
      <c r="E3" s="26" t="s">
        <v>58</v>
      </c>
      <c r="F3" s="27" t="s">
        <v>59</v>
      </c>
      <c r="G3" s="27" t="s">
        <v>60</v>
      </c>
      <c r="H3" s="26" t="s">
        <v>61</v>
      </c>
      <c r="I3" s="26" t="s">
        <v>62</v>
      </c>
      <c r="J3" s="26"/>
      <c r="K3" s="28" t="s">
        <v>63</v>
      </c>
      <c r="L3" s="26" t="s">
        <v>64</v>
      </c>
      <c r="M3" s="26"/>
      <c r="N3" s="26" t="s">
        <v>62</v>
      </c>
      <c r="O3" s="29" t="s">
        <v>65</v>
      </c>
    </row>
    <row r="4" spans="1:15" ht="15" customHeight="1" x14ac:dyDescent="0.2">
      <c r="A4" s="24">
        <v>3</v>
      </c>
      <c r="B4" s="25" t="s">
        <v>66</v>
      </c>
      <c r="C4" s="26" t="s">
        <v>67</v>
      </c>
      <c r="D4" s="26" t="s">
        <v>68</v>
      </c>
      <c r="E4" s="26" t="s">
        <v>69</v>
      </c>
      <c r="F4" s="27" t="s">
        <v>70</v>
      </c>
      <c r="G4" s="27" t="s">
        <v>71</v>
      </c>
      <c r="H4" s="26" t="s">
        <v>72</v>
      </c>
      <c r="I4" s="26" t="s">
        <v>322</v>
      </c>
      <c r="J4" s="26"/>
      <c r="K4" s="29" t="s">
        <v>323</v>
      </c>
      <c r="L4" s="26" t="s">
        <v>324</v>
      </c>
      <c r="M4" s="26"/>
      <c r="N4" s="26" t="s">
        <v>321</v>
      </c>
      <c r="O4" s="29"/>
    </row>
    <row r="5" spans="1:15" ht="15" customHeight="1" x14ac:dyDescent="0.2">
      <c r="A5" s="24">
        <v>4</v>
      </c>
      <c r="B5" s="25" t="s">
        <v>73</v>
      </c>
      <c r="C5" s="26"/>
      <c r="D5" s="26" t="s">
        <v>74</v>
      </c>
      <c r="E5" s="26" t="s">
        <v>58</v>
      </c>
      <c r="F5" s="27" t="s">
        <v>75</v>
      </c>
      <c r="G5" s="27" t="s">
        <v>76</v>
      </c>
      <c r="H5" s="26" t="s">
        <v>77</v>
      </c>
      <c r="I5" s="26" t="s">
        <v>78</v>
      </c>
      <c r="J5" s="26"/>
      <c r="K5" s="29" t="s">
        <v>79</v>
      </c>
      <c r="L5" s="26" t="s">
        <v>80</v>
      </c>
      <c r="M5" s="26"/>
      <c r="N5" s="26" t="s">
        <v>78</v>
      </c>
      <c r="O5" s="29" t="s">
        <v>79</v>
      </c>
    </row>
    <row r="6" spans="1:15" ht="15" customHeight="1" x14ac:dyDescent="0.2">
      <c r="A6" s="24">
        <v>5</v>
      </c>
      <c r="B6" s="25" t="s">
        <v>81</v>
      </c>
      <c r="C6" s="26"/>
      <c r="D6" s="26" t="s">
        <v>82</v>
      </c>
      <c r="E6" s="26" t="s">
        <v>58</v>
      </c>
      <c r="F6" s="27" t="s">
        <v>83</v>
      </c>
      <c r="G6" s="27" t="s">
        <v>84</v>
      </c>
      <c r="H6" s="26" t="s">
        <v>85</v>
      </c>
      <c r="I6" s="26" t="s">
        <v>86</v>
      </c>
      <c r="J6" s="26"/>
      <c r="K6" s="29" t="s">
        <v>87</v>
      </c>
      <c r="L6" s="26" t="s">
        <v>88</v>
      </c>
      <c r="M6" s="26"/>
      <c r="N6" s="26"/>
      <c r="O6" s="29"/>
    </row>
    <row r="7" spans="1:15" ht="15" customHeight="1" x14ac:dyDescent="0.2">
      <c r="A7" s="24">
        <v>6</v>
      </c>
      <c r="B7" s="25" t="s">
        <v>89</v>
      </c>
      <c r="C7" s="26"/>
      <c r="D7" s="26" t="s">
        <v>90</v>
      </c>
      <c r="E7" s="26" t="s">
        <v>69</v>
      </c>
      <c r="F7" s="27" t="s">
        <v>91</v>
      </c>
      <c r="G7" s="27" t="s">
        <v>92</v>
      </c>
      <c r="H7" s="26" t="s">
        <v>325</v>
      </c>
      <c r="I7" s="26" t="s">
        <v>93</v>
      </c>
      <c r="J7" s="26"/>
      <c r="K7" s="29" t="s">
        <v>94</v>
      </c>
      <c r="L7" s="26" t="s">
        <v>95</v>
      </c>
      <c r="M7" s="26" t="s">
        <v>96</v>
      </c>
      <c r="N7" s="26" t="s">
        <v>93</v>
      </c>
      <c r="O7" s="29" t="s">
        <v>94</v>
      </c>
    </row>
    <row r="8" spans="1:15" ht="15" customHeight="1" x14ac:dyDescent="0.2">
      <c r="A8" s="24">
        <v>7</v>
      </c>
      <c r="B8" s="25" t="s">
        <v>97</v>
      </c>
      <c r="C8" s="26"/>
      <c r="D8" s="26" t="s">
        <v>98</v>
      </c>
      <c r="E8" s="26" t="s">
        <v>58</v>
      </c>
      <c r="F8" s="27" t="s">
        <v>99</v>
      </c>
      <c r="G8" s="27" t="s">
        <v>100</v>
      </c>
      <c r="H8" s="26" t="s">
        <v>101</v>
      </c>
      <c r="I8" s="26" t="s">
        <v>102</v>
      </c>
      <c r="J8" s="26"/>
      <c r="K8" s="28" t="s">
        <v>103</v>
      </c>
      <c r="L8" s="26" t="s">
        <v>326</v>
      </c>
      <c r="M8" s="26"/>
      <c r="N8" s="26" t="s">
        <v>327</v>
      </c>
      <c r="O8" s="28" t="s">
        <v>328</v>
      </c>
    </row>
    <row r="9" spans="1:15" ht="15" customHeight="1" x14ac:dyDescent="0.2">
      <c r="A9" s="24">
        <v>8</v>
      </c>
      <c r="B9" s="25" t="s">
        <v>104</v>
      </c>
      <c r="C9" s="26"/>
      <c r="D9" s="26" t="s">
        <v>105</v>
      </c>
      <c r="E9" s="26" t="s">
        <v>69</v>
      </c>
      <c r="F9" s="27" t="s">
        <v>106</v>
      </c>
      <c r="G9" s="27" t="s">
        <v>107</v>
      </c>
      <c r="H9" s="26" t="s">
        <v>329</v>
      </c>
      <c r="I9" s="26" t="s">
        <v>108</v>
      </c>
      <c r="J9" s="26"/>
      <c r="K9" s="28" t="s">
        <v>109</v>
      </c>
      <c r="L9" s="26" t="s">
        <v>110</v>
      </c>
      <c r="M9" s="26"/>
      <c r="N9" s="26" t="s">
        <v>108</v>
      </c>
      <c r="O9" s="28" t="s">
        <v>109</v>
      </c>
    </row>
    <row r="10" spans="1:15" ht="15" customHeight="1" x14ac:dyDescent="0.2">
      <c r="A10" s="24">
        <v>9</v>
      </c>
      <c r="B10" s="25" t="s">
        <v>111</v>
      </c>
      <c r="C10" s="26"/>
      <c r="D10" s="26" t="s">
        <v>112</v>
      </c>
      <c r="E10" s="26" t="s">
        <v>58</v>
      </c>
      <c r="F10" s="27" t="s">
        <v>113</v>
      </c>
      <c r="G10" s="27" t="s">
        <v>114</v>
      </c>
      <c r="H10" s="26" t="s">
        <v>115</v>
      </c>
      <c r="I10" s="26" t="s">
        <v>116</v>
      </c>
      <c r="J10" s="26"/>
      <c r="K10" s="28" t="s">
        <v>117</v>
      </c>
      <c r="L10" s="26" t="s">
        <v>118</v>
      </c>
      <c r="M10" s="26"/>
      <c r="N10" s="26" t="s">
        <v>119</v>
      </c>
      <c r="O10" s="29" t="s">
        <v>120</v>
      </c>
    </row>
    <row r="11" spans="1:15" ht="15" customHeight="1" x14ac:dyDescent="0.2">
      <c r="A11" s="24">
        <v>10</v>
      </c>
      <c r="B11" s="25" t="s">
        <v>121</v>
      </c>
      <c r="C11" s="26"/>
      <c r="D11" s="26" t="s">
        <v>122</v>
      </c>
      <c r="E11" s="26" t="s">
        <v>58</v>
      </c>
      <c r="F11" s="27" t="s">
        <v>123</v>
      </c>
      <c r="G11" s="27" t="s">
        <v>124</v>
      </c>
      <c r="H11" s="26" t="s">
        <v>125</v>
      </c>
      <c r="I11" s="26" t="s">
        <v>126</v>
      </c>
      <c r="J11" s="26"/>
      <c r="K11" s="28" t="s">
        <v>127</v>
      </c>
      <c r="L11" s="26" t="s">
        <v>128</v>
      </c>
      <c r="M11" s="26"/>
      <c r="N11" s="26" t="s">
        <v>129</v>
      </c>
      <c r="O11" s="29" t="s">
        <v>130</v>
      </c>
    </row>
    <row r="12" spans="1:15" ht="15" customHeight="1" x14ac:dyDescent="0.2">
      <c r="A12" s="24">
        <v>11</v>
      </c>
      <c r="B12" s="25" t="s">
        <v>131</v>
      </c>
      <c r="C12" s="26"/>
      <c r="D12" s="26" t="s">
        <v>132</v>
      </c>
      <c r="E12" s="26" t="s">
        <v>58</v>
      </c>
      <c r="F12" s="27" t="s">
        <v>133</v>
      </c>
      <c r="G12" s="27" t="s">
        <v>134</v>
      </c>
      <c r="H12" s="26" t="s">
        <v>135</v>
      </c>
      <c r="I12" s="26" t="s">
        <v>136</v>
      </c>
      <c r="J12" s="26"/>
      <c r="K12" s="30" t="s">
        <v>137</v>
      </c>
      <c r="L12" s="26" t="s">
        <v>138</v>
      </c>
      <c r="M12" s="26"/>
      <c r="N12" s="26" t="s">
        <v>136</v>
      </c>
      <c r="O12" s="30" t="s">
        <v>137</v>
      </c>
    </row>
    <row r="13" spans="1:15" ht="15" customHeight="1" x14ac:dyDescent="0.2">
      <c r="A13" s="24">
        <v>12</v>
      </c>
      <c r="B13" s="25" t="s">
        <v>139</v>
      </c>
      <c r="C13" s="26"/>
      <c r="D13" s="26" t="s">
        <v>140</v>
      </c>
      <c r="E13" s="26" t="s">
        <v>58</v>
      </c>
      <c r="F13" s="27" t="s">
        <v>141</v>
      </c>
      <c r="G13" s="27" t="s">
        <v>142</v>
      </c>
      <c r="H13" s="26" t="s">
        <v>143</v>
      </c>
      <c r="I13" s="26" t="s">
        <v>330</v>
      </c>
      <c r="J13" s="26"/>
      <c r="K13" s="28" t="s">
        <v>331</v>
      </c>
      <c r="L13" s="26" t="s">
        <v>144</v>
      </c>
      <c r="M13" s="26"/>
      <c r="N13" s="26" t="s">
        <v>145</v>
      </c>
      <c r="O13" s="30" t="s">
        <v>146</v>
      </c>
    </row>
    <row r="14" spans="1:15" ht="15" customHeight="1" x14ac:dyDescent="0.2">
      <c r="A14" s="24">
        <v>13</v>
      </c>
      <c r="B14" s="25" t="s">
        <v>332</v>
      </c>
      <c r="C14" s="26"/>
      <c r="D14" s="26" t="s">
        <v>112</v>
      </c>
      <c r="E14" s="26" t="s">
        <v>58</v>
      </c>
      <c r="F14" s="27" t="s">
        <v>147</v>
      </c>
      <c r="G14" s="27" t="s">
        <v>148</v>
      </c>
      <c r="H14" s="26" t="s">
        <v>149</v>
      </c>
      <c r="I14" s="26" t="s">
        <v>150</v>
      </c>
      <c r="J14" s="26"/>
      <c r="K14" s="28" t="s">
        <v>151</v>
      </c>
      <c r="L14" s="26" t="s">
        <v>333</v>
      </c>
      <c r="M14" s="26"/>
      <c r="N14" s="26" t="s">
        <v>150</v>
      </c>
      <c r="O14" s="59" t="s">
        <v>334</v>
      </c>
    </row>
    <row r="15" spans="1:15" ht="15" customHeight="1" x14ac:dyDescent="0.2">
      <c r="A15" s="24">
        <v>14</v>
      </c>
      <c r="B15" s="25" t="s">
        <v>152</v>
      </c>
      <c r="C15" s="26"/>
      <c r="D15" s="26" t="s">
        <v>153</v>
      </c>
      <c r="E15" s="26" t="s">
        <v>58</v>
      </c>
      <c r="F15" s="27" t="s">
        <v>154</v>
      </c>
      <c r="G15" s="27" t="s">
        <v>155</v>
      </c>
      <c r="H15" s="26" t="s">
        <v>156</v>
      </c>
      <c r="I15" s="26" t="s">
        <v>157</v>
      </c>
      <c r="J15" s="26"/>
      <c r="K15" s="28" t="s">
        <v>158</v>
      </c>
      <c r="L15" s="26" t="s">
        <v>159</v>
      </c>
      <c r="M15" s="26" t="s">
        <v>160</v>
      </c>
      <c r="N15" s="26" t="s">
        <v>157</v>
      </c>
      <c r="O15" s="28" t="s">
        <v>161</v>
      </c>
    </row>
    <row r="16" spans="1:15" ht="15" customHeight="1" x14ac:dyDescent="0.2">
      <c r="A16" s="24">
        <v>15</v>
      </c>
      <c r="B16" s="25" t="s">
        <v>162</v>
      </c>
      <c r="C16" s="26"/>
      <c r="D16" s="26" t="s">
        <v>112</v>
      </c>
      <c r="E16" s="26" t="s">
        <v>58</v>
      </c>
      <c r="F16" s="27" t="s">
        <v>163</v>
      </c>
      <c r="G16" s="27" t="s">
        <v>164</v>
      </c>
      <c r="H16" s="26" t="s">
        <v>165</v>
      </c>
      <c r="I16" s="26" t="s">
        <v>166</v>
      </c>
      <c r="J16" s="26"/>
      <c r="K16" s="28" t="s">
        <v>167</v>
      </c>
      <c r="L16" s="26" t="s">
        <v>168</v>
      </c>
      <c r="M16" s="26"/>
      <c r="N16" s="26" t="s">
        <v>169</v>
      </c>
      <c r="O16" s="29" t="s">
        <v>170</v>
      </c>
    </row>
    <row r="17" spans="1:15" ht="15" customHeight="1" x14ac:dyDescent="0.2">
      <c r="A17" s="24">
        <v>16</v>
      </c>
      <c r="B17" s="25" t="s">
        <v>171</v>
      </c>
      <c r="C17" s="26"/>
      <c r="D17" s="26" t="s">
        <v>172</v>
      </c>
      <c r="E17" s="26" t="s">
        <v>58</v>
      </c>
      <c r="F17" s="27" t="s">
        <v>173</v>
      </c>
      <c r="G17" s="27" t="s">
        <v>174</v>
      </c>
      <c r="H17" s="26" t="s">
        <v>175</v>
      </c>
      <c r="I17" s="26" t="s">
        <v>176</v>
      </c>
      <c r="J17" s="26"/>
      <c r="K17" s="28" t="s">
        <v>177</v>
      </c>
      <c r="L17" s="26" t="s">
        <v>335</v>
      </c>
      <c r="M17" s="26"/>
      <c r="N17" s="26" t="s">
        <v>176</v>
      </c>
      <c r="O17" s="28" t="s">
        <v>177</v>
      </c>
    </row>
    <row r="18" spans="1:15" ht="15" customHeight="1" x14ac:dyDescent="0.2">
      <c r="A18" s="24">
        <v>17</v>
      </c>
      <c r="B18" s="25" t="s">
        <v>178</v>
      </c>
      <c r="C18" s="26"/>
      <c r="D18" s="26" t="s">
        <v>140</v>
      </c>
      <c r="E18" s="26" t="s">
        <v>58</v>
      </c>
      <c r="F18" s="27" t="s">
        <v>179</v>
      </c>
      <c r="G18" s="27" t="s">
        <v>180</v>
      </c>
      <c r="H18" s="26" t="s">
        <v>181</v>
      </c>
      <c r="I18" s="26" t="s">
        <v>182</v>
      </c>
      <c r="J18" s="26"/>
      <c r="K18" s="29" t="s">
        <v>183</v>
      </c>
      <c r="L18" s="26" t="s">
        <v>336</v>
      </c>
      <c r="M18" s="26"/>
      <c r="N18" s="26" t="s">
        <v>337</v>
      </c>
      <c r="O18" s="29"/>
    </row>
    <row r="19" spans="1:15" ht="15" customHeight="1" x14ac:dyDescent="0.2">
      <c r="A19" s="24">
        <v>18</v>
      </c>
      <c r="B19" s="25" t="s">
        <v>184</v>
      </c>
      <c r="C19" s="26"/>
      <c r="D19" s="26" t="s">
        <v>185</v>
      </c>
      <c r="E19" s="26" t="s">
        <v>58</v>
      </c>
      <c r="F19" s="27" t="s">
        <v>186</v>
      </c>
      <c r="G19" s="27" t="s">
        <v>187</v>
      </c>
      <c r="H19" s="26" t="s">
        <v>188</v>
      </c>
      <c r="I19" s="26" t="s">
        <v>191</v>
      </c>
      <c r="J19" s="26"/>
      <c r="K19" s="28" t="s">
        <v>189</v>
      </c>
      <c r="L19" s="26" t="s">
        <v>190</v>
      </c>
      <c r="M19" s="26"/>
      <c r="N19" s="26" t="s">
        <v>191</v>
      </c>
      <c r="O19" s="30" t="s">
        <v>192</v>
      </c>
    </row>
    <row r="20" spans="1:15" ht="15" customHeight="1" x14ac:dyDescent="0.2">
      <c r="A20" s="24">
        <v>19</v>
      </c>
      <c r="B20" s="25" t="s">
        <v>193</v>
      </c>
      <c r="C20" s="26"/>
      <c r="D20" s="26" t="s">
        <v>194</v>
      </c>
      <c r="E20" s="26" t="s">
        <v>58</v>
      </c>
      <c r="F20" s="27" t="s">
        <v>195</v>
      </c>
      <c r="G20" s="27" t="s">
        <v>196</v>
      </c>
      <c r="H20" s="26" t="s">
        <v>197</v>
      </c>
      <c r="I20" s="26" t="s">
        <v>198</v>
      </c>
      <c r="J20" s="26"/>
      <c r="K20" s="28" t="s">
        <v>199</v>
      </c>
      <c r="L20" s="26" t="s">
        <v>200</v>
      </c>
      <c r="M20" s="26"/>
      <c r="N20" s="26" t="s">
        <v>198</v>
      </c>
      <c r="O20" s="30" t="s">
        <v>199</v>
      </c>
    </row>
    <row r="21" spans="1:15" ht="15" customHeight="1" x14ac:dyDescent="0.2">
      <c r="A21" s="24">
        <v>20</v>
      </c>
      <c r="B21" s="25" t="s">
        <v>201</v>
      </c>
      <c r="C21" s="26"/>
      <c r="D21" s="26" t="s">
        <v>153</v>
      </c>
      <c r="E21" s="26" t="s">
        <v>58</v>
      </c>
      <c r="F21" s="27" t="s">
        <v>202</v>
      </c>
      <c r="G21" s="27" t="s">
        <v>203</v>
      </c>
      <c r="H21" s="26" t="s">
        <v>204</v>
      </c>
      <c r="I21" s="26" t="s">
        <v>205</v>
      </c>
      <c r="J21" s="26"/>
      <c r="K21" s="28" t="s">
        <v>206</v>
      </c>
      <c r="L21" s="26" t="s">
        <v>338</v>
      </c>
      <c r="M21" s="26"/>
      <c r="N21" s="26" t="s">
        <v>207</v>
      </c>
      <c r="O21" s="28" t="s">
        <v>208</v>
      </c>
    </row>
    <row r="22" spans="1:15" ht="15" customHeight="1" x14ac:dyDescent="0.2">
      <c r="A22" s="24">
        <v>21</v>
      </c>
      <c r="B22" s="25" t="s">
        <v>209</v>
      </c>
      <c r="C22" s="26"/>
      <c r="D22" s="26" t="s">
        <v>210</v>
      </c>
      <c r="E22" s="26" t="s">
        <v>58</v>
      </c>
      <c r="F22" s="27" t="s">
        <v>211</v>
      </c>
      <c r="G22" s="27" t="s">
        <v>212</v>
      </c>
      <c r="H22" s="26" t="s">
        <v>213</v>
      </c>
      <c r="I22" s="26" t="s">
        <v>214</v>
      </c>
      <c r="J22" s="26"/>
      <c r="K22" s="29" t="s">
        <v>215</v>
      </c>
      <c r="L22" s="26" t="s">
        <v>216</v>
      </c>
      <c r="M22" s="26"/>
      <c r="N22" s="26" t="s">
        <v>214</v>
      </c>
      <c r="O22" s="29" t="s">
        <v>215</v>
      </c>
    </row>
    <row r="23" spans="1:15" ht="15" customHeight="1" x14ac:dyDescent="0.2">
      <c r="A23" s="24">
        <v>22</v>
      </c>
      <c r="B23" s="25" t="s">
        <v>217</v>
      </c>
      <c r="C23" s="26"/>
      <c r="D23" s="26" t="s">
        <v>218</v>
      </c>
      <c r="E23" s="26" t="s">
        <v>58</v>
      </c>
      <c r="F23" s="27" t="s">
        <v>219</v>
      </c>
      <c r="G23" s="27" t="s">
        <v>220</v>
      </c>
      <c r="H23" s="26" t="s">
        <v>221</v>
      </c>
      <c r="I23" s="26" t="s">
        <v>339</v>
      </c>
      <c r="J23" s="26"/>
      <c r="K23" s="29" t="s">
        <v>340</v>
      </c>
      <c r="L23" s="26" t="s">
        <v>341</v>
      </c>
      <c r="M23" s="26"/>
      <c r="N23" s="26" t="s">
        <v>339</v>
      </c>
      <c r="O23" s="29" t="s">
        <v>340</v>
      </c>
    </row>
    <row r="24" spans="1:15" ht="15" customHeight="1" x14ac:dyDescent="0.2">
      <c r="A24" s="24">
        <v>23</v>
      </c>
      <c r="B24" s="25" t="s">
        <v>222</v>
      </c>
      <c r="C24" s="26"/>
      <c r="D24" s="26" t="s">
        <v>223</v>
      </c>
      <c r="E24" s="26" t="s">
        <v>58</v>
      </c>
      <c r="F24" s="27" t="s">
        <v>224</v>
      </c>
      <c r="G24" s="27" t="s">
        <v>225</v>
      </c>
      <c r="H24" s="26" t="s">
        <v>226</v>
      </c>
      <c r="I24" s="26" t="s">
        <v>227</v>
      </c>
      <c r="J24" s="26"/>
      <c r="K24" s="29" t="s">
        <v>228</v>
      </c>
      <c r="L24" s="26" t="s">
        <v>229</v>
      </c>
      <c r="M24" s="26" t="s">
        <v>230</v>
      </c>
      <c r="N24" s="26" t="s">
        <v>227</v>
      </c>
      <c r="O24" s="29" t="s">
        <v>228</v>
      </c>
    </row>
    <row r="25" spans="1:15" ht="15" customHeight="1" x14ac:dyDescent="0.2">
      <c r="A25" s="24">
        <v>24</v>
      </c>
      <c r="B25" s="25" t="s">
        <v>231</v>
      </c>
      <c r="C25" s="26"/>
      <c r="D25" s="26" t="s">
        <v>68</v>
      </c>
      <c r="E25" s="26" t="s">
        <v>69</v>
      </c>
      <c r="F25" s="27" t="s">
        <v>232</v>
      </c>
      <c r="G25" s="27" t="s">
        <v>233</v>
      </c>
      <c r="H25" s="26" t="s">
        <v>234</v>
      </c>
      <c r="I25" s="26" t="s">
        <v>235</v>
      </c>
      <c r="J25" s="26"/>
      <c r="K25" s="30" t="s">
        <v>236</v>
      </c>
      <c r="L25" s="26" t="s">
        <v>237</v>
      </c>
      <c r="M25" s="26"/>
      <c r="N25" s="26" t="s">
        <v>235</v>
      </c>
      <c r="O25" s="30" t="s">
        <v>236</v>
      </c>
    </row>
    <row r="26" spans="1:15" ht="15" customHeight="1" x14ac:dyDescent="0.2">
      <c r="A26" s="24">
        <v>25</v>
      </c>
      <c r="B26" s="25" t="s">
        <v>238</v>
      </c>
      <c r="C26" s="26"/>
      <c r="D26" s="26" t="s">
        <v>239</v>
      </c>
      <c r="E26" s="26" t="s">
        <v>58</v>
      </c>
      <c r="F26" s="27" t="s">
        <v>240</v>
      </c>
      <c r="G26" s="27" t="s">
        <v>241</v>
      </c>
      <c r="H26" s="26" t="s">
        <v>342</v>
      </c>
      <c r="I26" s="26" t="s">
        <v>166</v>
      </c>
      <c r="J26" s="26"/>
      <c r="K26" s="28" t="s">
        <v>167</v>
      </c>
      <c r="L26" s="26" t="s">
        <v>242</v>
      </c>
      <c r="M26" s="26"/>
      <c r="N26" s="26" t="s">
        <v>166</v>
      </c>
      <c r="O26" s="28" t="s">
        <v>167</v>
      </c>
    </row>
    <row r="27" spans="1:15" ht="15" customHeight="1" x14ac:dyDescent="0.2">
      <c r="A27" s="24">
        <v>26</v>
      </c>
      <c r="B27" s="25" t="s">
        <v>243</v>
      </c>
      <c r="C27" s="26"/>
      <c r="D27" s="26" t="s">
        <v>244</v>
      </c>
      <c r="E27" s="26" t="s">
        <v>58</v>
      </c>
      <c r="F27" s="27" t="s">
        <v>245</v>
      </c>
      <c r="G27" s="27" t="s">
        <v>246</v>
      </c>
      <c r="H27" s="26" t="s">
        <v>247</v>
      </c>
      <c r="I27" s="26" t="s">
        <v>343</v>
      </c>
      <c r="J27" s="26"/>
      <c r="K27" s="29" t="s">
        <v>249</v>
      </c>
      <c r="L27" s="26" t="s">
        <v>250</v>
      </c>
      <c r="M27" s="26"/>
      <c r="N27" s="26" t="s">
        <v>248</v>
      </c>
      <c r="O27" s="30" t="s">
        <v>251</v>
      </c>
    </row>
    <row r="28" spans="1:15" ht="15" customHeight="1" x14ac:dyDescent="0.2">
      <c r="A28" s="24">
        <v>27</v>
      </c>
      <c r="B28" s="25" t="s">
        <v>252</v>
      </c>
      <c r="C28" s="26"/>
      <c r="D28" s="26" t="s">
        <v>253</v>
      </c>
      <c r="E28" s="26" t="s">
        <v>58</v>
      </c>
      <c r="F28" s="27" t="s">
        <v>254</v>
      </c>
      <c r="G28" s="27" t="s">
        <v>255</v>
      </c>
      <c r="H28" s="26" t="s">
        <v>256</v>
      </c>
      <c r="I28" s="26" t="s">
        <v>257</v>
      </c>
      <c r="J28" s="26"/>
      <c r="K28" s="28" t="s">
        <v>258</v>
      </c>
      <c r="L28" s="26" t="s">
        <v>344</v>
      </c>
      <c r="M28" s="26"/>
      <c r="N28" s="26" t="s">
        <v>257</v>
      </c>
      <c r="O28" s="29" t="s">
        <v>258</v>
      </c>
    </row>
    <row r="29" spans="1:15" ht="15" customHeight="1" x14ac:dyDescent="0.2">
      <c r="A29" s="24">
        <v>28</v>
      </c>
      <c r="B29" s="25" t="s">
        <v>259</v>
      </c>
      <c r="C29" s="26"/>
      <c r="D29" s="26" t="s">
        <v>112</v>
      </c>
      <c r="E29" s="26" t="s">
        <v>58</v>
      </c>
      <c r="F29" s="27" t="s">
        <v>260</v>
      </c>
      <c r="G29" s="27" t="s">
        <v>261</v>
      </c>
      <c r="H29" s="26" t="s">
        <v>262</v>
      </c>
      <c r="I29" s="26" t="s">
        <v>116</v>
      </c>
      <c r="J29" s="26"/>
      <c r="K29" s="28" t="s">
        <v>117</v>
      </c>
      <c r="L29" s="26" t="s">
        <v>263</v>
      </c>
      <c r="M29" s="26"/>
      <c r="N29" s="26" t="s">
        <v>264</v>
      </c>
      <c r="O29" s="29" t="s">
        <v>345</v>
      </c>
    </row>
    <row r="30" spans="1:15" ht="15" customHeight="1" x14ac:dyDescent="0.2">
      <c r="A30" s="24">
        <v>29</v>
      </c>
      <c r="B30" s="25" t="s">
        <v>265</v>
      </c>
      <c r="C30" s="26"/>
      <c r="D30" s="26" t="s">
        <v>112</v>
      </c>
      <c r="E30" s="26" t="s">
        <v>58</v>
      </c>
      <c r="F30" s="27" t="s">
        <v>266</v>
      </c>
      <c r="G30" s="27" t="s">
        <v>267</v>
      </c>
      <c r="H30" s="26" t="s">
        <v>346</v>
      </c>
      <c r="I30" s="26" t="s">
        <v>268</v>
      </c>
      <c r="J30" s="26"/>
      <c r="K30" s="28" t="s">
        <v>269</v>
      </c>
      <c r="L30" s="26" t="s">
        <v>270</v>
      </c>
      <c r="M30" s="26"/>
      <c r="N30" s="26" t="s">
        <v>271</v>
      </c>
      <c r="O30" s="29" t="s">
        <v>272</v>
      </c>
    </row>
    <row r="31" spans="1:15" ht="15" customHeight="1" x14ac:dyDescent="0.2">
      <c r="A31" s="24">
        <v>101</v>
      </c>
      <c r="B31" s="25" t="s">
        <v>273</v>
      </c>
      <c r="C31" s="26"/>
      <c r="D31" s="26" t="s">
        <v>274</v>
      </c>
      <c r="E31" s="26" t="s">
        <v>58</v>
      </c>
      <c r="F31" s="27" t="s">
        <v>275</v>
      </c>
      <c r="G31" s="27" t="s">
        <v>276</v>
      </c>
      <c r="H31" s="26" t="s">
        <v>347</v>
      </c>
      <c r="I31" s="26" t="s">
        <v>277</v>
      </c>
      <c r="J31" s="26"/>
      <c r="K31" s="28" t="s">
        <v>278</v>
      </c>
      <c r="L31" s="26" t="s">
        <v>279</v>
      </c>
      <c r="M31" s="26"/>
      <c r="N31" s="26" t="s">
        <v>277</v>
      </c>
      <c r="O31" s="28" t="s">
        <v>278</v>
      </c>
    </row>
    <row r="32" spans="1:15" ht="15" customHeight="1" x14ac:dyDescent="0.2">
      <c r="A32" s="24">
        <v>102</v>
      </c>
      <c r="B32" s="25" t="s">
        <v>348</v>
      </c>
      <c r="C32" s="26"/>
      <c r="D32" s="26" t="s">
        <v>349</v>
      </c>
      <c r="E32" s="26" t="s">
        <v>58</v>
      </c>
      <c r="F32" s="27" t="s">
        <v>350</v>
      </c>
      <c r="G32" s="27" t="s">
        <v>351</v>
      </c>
      <c r="H32" s="26" t="s">
        <v>352</v>
      </c>
      <c r="I32" s="26" t="s">
        <v>356</v>
      </c>
      <c r="J32" s="26"/>
      <c r="K32" s="28" t="s">
        <v>357</v>
      </c>
      <c r="L32" s="26" t="s">
        <v>353</v>
      </c>
      <c r="M32" s="26"/>
      <c r="N32" s="26" t="s">
        <v>358</v>
      </c>
      <c r="O32" s="28" t="s">
        <v>359</v>
      </c>
    </row>
    <row r="33" spans="1:15" ht="15" customHeight="1" x14ac:dyDescent="0.2">
      <c r="A33" s="24">
        <v>103</v>
      </c>
      <c r="B33" s="25" t="s">
        <v>280</v>
      </c>
      <c r="C33" s="26"/>
      <c r="D33" s="26" t="s">
        <v>281</v>
      </c>
      <c r="E33" s="26" t="s">
        <v>58</v>
      </c>
      <c r="F33" s="27" t="s">
        <v>282</v>
      </c>
      <c r="G33" s="27" t="s">
        <v>283</v>
      </c>
      <c r="H33" s="26" t="s">
        <v>354</v>
      </c>
      <c r="I33" s="26" t="s">
        <v>284</v>
      </c>
      <c r="J33" s="26"/>
      <c r="K33" s="28" t="s">
        <v>285</v>
      </c>
      <c r="L33" s="26" t="s">
        <v>355</v>
      </c>
      <c r="M33" s="26"/>
      <c r="N33" s="26" t="s">
        <v>284</v>
      </c>
      <c r="O33" s="28" t="s">
        <v>286</v>
      </c>
    </row>
    <row r="34" spans="1:15" x14ac:dyDescent="0.2">
      <c r="A34" s="31"/>
      <c r="B34" s="26"/>
      <c r="C34" s="26"/>
      <c r="D34" s="26"/>
      <c r="E34" s="26"/>
      <c r="F34" s="27"/>
      <c r="G34" s="27"/>
      <c r="H34" s="26"/>
      <c r="I34" s="26"/>
      <c r="J34" s="26"/>
      <c r="K34" s="32"/>
      <c r="L34" s="26"/>
      <c r="M34" s="26"/>
      <c r="N34" s="26"/>
      <c r="O34" s="32"/>
    </row>
    <row r="35" spans="1:15" x14ac:dyDescent="0.2">
      <c r="A35" s="31"/>
      <c r="B35" s="26"/>
      <c r="C35" s="26"/>
      <c r="D35" s="26"/>
      <c r="E35" s="26"/>
      <c r="F35" s="27"/>
      <c r="G35" s="27"/>
      <c r="H35" s="26"/>
      <c r="I35" s="26"/>
      <c r="J35" s="26"/>
      <c r="K35" s="32"/>
      <c r="L35" s="26"/>
      <c r="M35" s="26"/>
      <c r="N35" s="26"/>
      <c r="O35" s="32"/>
    </row>
    <row r="36" spans="1:15" x14ac:dyDescent="0.2">
      <c r="A36" s="31"/>
      <c r="B36" s="26"/>
      <c r="C36" s="26"/>
      <c r="D36" s="26"/>
      <c r="E36" s="26"/>
      <c r="F36" s="27"/>
      <c r="G36" s="27"/>
      <c r="H36" s="26"/>
      <c r="I36" s="26"/>
      <c r="J36" s="26"/>
      <c r="K36" s="32"/>
      <c r="L36" s="26"/>
      <c r="M36" s="26"/>
      <c r="N36" s="26"/>
      <c r="O36" s="33"/>
    </row>
  </sheetData>
  <sheetProtection algorithmName="SHA-512" hashValue="mUq2l4UbviWTNwMY+JaURO9fB849M05Rhqc3WbScsqX0OTiQl9/ZrqGG2g4VwpxJjeN/UR/979KeXrLfP18r5g==" saltValue="MwDX3AthZeFm1qfEpvehDw==" spinCount="100000" sheet="1" objects="1" scenarios="1"/>
  <hyperlinks>
    <hyperlink ref="K2" r:id="rId1" xr:uid="{5AF56108-08CB-43A3-ADEE-ADE14622533C}"/>
    <hyperlink ref="O2" r:id="rId2" xr:uid="{ECCC298E-42BE-4DB1-BB66-62B8990774E9}"/>
    <hyperlink ref="K4" r:id="rId3" xr:uid="{BBED1A0A-EB3E-48E7-B5ED-5C0F58873D5C}"/>
    <hyperlink ref="O8" r:id="rId4" xr:uid="{76DBE99F-1902-4F22-9D2E-2B4543E15291}"/>
    <hyperlink ref="K13" r:id="rId5" xr:uid="{D5453D38-3269-4891-B314-6050F903EE26}"/>
    <hyperlink ref="O14" r:id="rId6" xr:uid="{EDC34299-7679-4058-9A3B-05FFC294141E}"/>
    <hyperlink ref="K23" r:id="rId7" xr:uid="{423A3D26-513C-412E-B644-EED25B307149}"/>
    <hyperlink ref="O23" r:id="rId8" xr:uid="{75A36266-0FF6-47F5-97A0-6FA1F1F19BB9}"/>
    <hyperlink ref="O28" r:id="rId9" xr:uid="{43768C52-C0A6-485A-B762-D19F22883034}"/>
    <hyperlink ref="O29" r:id="rId10" xr:uid="{9788A110-57E9-4097-A010-152A624D1397}"/>
    <hyperlink ref="K32" r:id="rId11" xr:uid="{CB86571E-40CA-4EC3-8612-36CB3D5C44D5}"/>
    <hyperlink ref="O32" r:id="rId12" xr:uid="{B79EF4E9-F194-4C09-ADEB-E4F5B4791674}"/>
  </hyperlinks>
  <pageMargins left="0.75" right="0.75" top="1" bottom="1" header="0" footer="0"/>
  <pageSetup paperSize="9" orientation="portrait" r:id="rId1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F2BA3-6530-423E-8B99-65050E4882C5}">
  <dimension ref="A1:AA84"/>
  <sheetViews>
    <sheetView showGridLines="0" view="pageLayout" zoomScaleNormal="100" workbookViewId="0">
      <selection activeCell="AC50" sqref="AC50"/>
    </sheetView>
  </sheetViews>
  <sheetFormatPr defaultColWidth="4.7109375" defaultRowHeight="18" customHeight="1" x14ac:dyDescent="0.2"/>
  <cols>
    <col min="1" max="16384" width="4.7109375" style="38"/>
  </cols>
  <sheetData>
    <row r="1" spans="1:20" ht="18" customHeight="1" x14ac:dyDescent="0.25">
      <c r="A1" s="93" t="s">
        <v>312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</row>
    <row r="2" spans="1:20" ht="18" customHeight="1" thickBot="1" x14ac:dyDescent="0.25"/>
    <row r="3" spans="1:20" ht="20.100000000000001" customHeight="1" thickBot="1" x14ac:dyDescent="0.25">
      <c r="A3" s="39" t="s">
        <v>287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1"/>
    </row>
    <row r="5" spans="1:20" ht="18" customHeight="1" thickBot="1" x14ac:dyDescent="0.25"/>
    <row r="6" spans="1:20" ht="18" customHeight="1" thickBot="1" x14ac:dyDescent="0.25">
      <c r="A6" s="42" t="s">
        <v>288</v>
      </c>
      <c r="F6" s="43"/>
      <c r="G6" s="44"/>
      <c r="H6" s="45" t="s">
        <v>289</v>
      </c>
    </row>
    <row r="8" spans="1:20" ht="18" customHeight="1" x14ac:dyDescent="0.2">
      <c r="A8" s="46" t="s">
        <v>0</v>
      </c>
    </row>
    <row r="9" spans="1:20" ht="15" customHeight="1" x14ac:dyDescent="0.2">
      <c r="A9" s="84" t="s">
        <v>290</v>
      </c>
      <c r="B9" s="85"/>
      <c r="C9" s="85"/>
      <c r="D9" s="85"/>
      <c r="E9" s="86"/>
      <c r="F9" s="87" t="str">
        <f>IF(OR(ISBLANK($F$6),ISBLANK(INDEX(Izvajalci!$A$1:$O$34,MATCH($F$6,Izvajalci!$A$1:$A$34,0),2))),"",VLOOKUP($F$6,Izvajalci!$A$1:$O$34,2,FALSE))</f>
        <v/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9"/>
    </row>
    <row r="10" spans="1:20" ht="15" customHeight="1" x14ac:dyDescent="0.2">
      <c r="A10" s="67"/>
      <c r="B10" s="65"/>
      <c r="C10" s="65"/>
      <c r="D10" s="65"/>
      <c r="E10" s="66"/>
      <c r="F10" s="71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3"/>
    </row>
    <row r="11" spans="1:20" ht="15" customHeight="1" x14ac:dyDescent="0.2">
      <c r="A11" s="64" t="s">
        <v>291</v>
      </c>
      <c r="B11" s="65"/>
      <c r="C11" s="65"/>
      <c r="D11" s="65"/>
      <c r="E11" s="66"/>
      <c r="F11" s="68" t="str">
        <f>IF(OR(ISBLANK($F$6),ISBLANK(INDEX(Izvajalci!$A$1:$O$34,MATCH($F$6,Izvajalci!$A$1:$A$34,0),3))),"",VLOOKUP($F$6,Izvajalci!$A$1:$O$34,3,FALSE))</f>
        <v/>
      </c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70"/>
    </row>
    <row r="12" spans="1:20" ht="15" customHeight="1" x14ac:dyDescent="0.2">
      <c r="A12" s="67"/>
      <c r="B12" s="65"/>
      <c r="C12" s="65"/>
      <c r="D12" s="65"/>
      <c r="E12" s="66"/>
      <c r="F12" s="71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3"/>
    </row>
    <row r="13" spans="1:20" ht="15" customHeight="1" x14ac:dyDescent="0.2">
      <c r="A13" s="64" t="s">
        <v>292</v>
      </c>
      <c r="B13" s="65"/>
      <c r="C13" s="65"/>
      <c r="D13" s="65"/>
      <c r="E13" s="66"/>
      <c r="F13" s="68" t="str">
        <f>IF(OR(ISBLANK($F$6),ISBLANK(INDEX(Izvajalci!$A$1:$O$34,MATCH($F$6,Izvajalci!$A$1:$A$34,0),4))),"",VLOOKUP($F$6,Izvajalci!$A$1:$O$34,4,FALSE))</f>
        <v/>
      </c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70"/>
    </row>
    <row r="14" spans="1:20" ht="15" customHeight="1" x14ac:dyDescent="0.2">
      <c r="A14" s="67"/>
      <c r="B14" s="65"/>
      <c r="C14" s="65"/>
      <c r="D14" s="65"/>
      <c r="E14" s="66"/>
      <c r="F14" s="71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3"/>
    </row>
    <row r="15" spans="1:20" ht="15" customHeight="1" x14ac:dyDescent="0.2">
      <c r="A15" s="64" t="s">
        <v>293</v>
      </c>
      <c r="B15" s="65"/>
      <c r="C15" s="65"/>
      <c r="D15" s="65"/>
      <c r="E15" s="66"/>
      <c r="F15" s="68" t="str">
        <f>IF(OR(ISBLANK($F$6),ISBLANK(INDEX(Izvajalci!$A$1:$O$34,MATCH($F$6,Izvajalci!$A$1:$A$34,0),5))),"",VLOOKUP($F$6,Izvajalci!$A$1:$O$34,5,FALSE))</f>
        <v/>
      </c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70"/>
    </row>
    <row r="16" spans="1:20" ht="15" customHeight="1" x14ac:dyDescent="0.2">
      <c r="A16" s="67"/>
      <c r="B16" s="65"/>
      <c r="C16" s="65"/>
      <c r="D16" s="65"/>
      <c r="E16" s="66"/>
      <c r="F16" s="71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3"/>
    </row>
    <row r="17" spans="1:20" ht="15" customHeight="1" x14ac:dyDescent="0.2">
      <c r="A17" s="64" t="s">
        <v>294</v>
      </c>
      <c r="B17" s="65"/>
      <c r="C17" s="65"/>
      <c r="D17" s="65"/>
      <c r="E17" s="66"/>
      <c r="F17" s="68" t="str">
        <f>IF(OR(ISBLANK($F$6),ISBLANK(INDEX(Izvajalci!$A$1:$O$34,MATCH($F$6,Izvajalci!$A$1:$A$34,0),6))),"",VLOOKUP($F$6,Izvajalci!$A$1:$O$34,6,FALSE))</f>
        <v/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70"/>
    </row>
    <row r="18" spans="1:20" ht="15" customHeight="1" x14ac:dyDescent="0.2">
      <c r="A18" s="67"/>
      <c r="B18" s="65"/>
      <c r="C18" s="65"/>
      <c r="D18" s="65"/>
      <c r="E18" s="66"/>
      <c r="F18" s="71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3"/>
    </row>
    <row r="19" spans="1:20" ht="15" customHeight="1" x14ac:dyDescent="0.2">
      <c r="A19" s="64" t="s">
        <v>295</v>
      </c>
      <c r="B19" s="65"/>
      <c r="C19" s="65"/>
      <c r="D19" s="65"/>
      <c r="E19" s="66"/>
      <c r="F19" s="68" t="str">
        <f>IF(OR(ISBLANK($F$6),ISBLANK(INDEX(Izvajalci!$A$1:$O$34,MATCH($F$6,Izvajalci!$A$1:$A$34,0),7))),"",VLOOKUP($F$6,Izvajalci!$A$1:$O$34,7,FALSE))</f>
        <v/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70"/>
    </row>
    <row r="20" spans="1:20" ht="15" customHeight="1" x14ac:dyDescent="0.2">
      <c r="A20" s="67"/>
      <c r="B20" s="65"/>
      <c r="C20" s="65"/>
      <c r="D20" s="65"/>
      <c r="E20" s="66"/>
      <c r="F20" s="71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3"/>
    </row>
    <row r="21" spans="1:20" ht="15" customHeight="1" x14ac:dyDescent="0.2">
      <c r="A21" s="64" t="s">
        <v>296</v>
      </c>
      <c r="B21" s="65"/>
      <c r="C21" s="65"/>
      <c r="D21" s="65"/>
      <c r="E21" s="66"/>
      <c r="F21" s="68" t="str">
        <f>IF(OR(ISBLANK($F$6),ISBLANK(INDEX(Izvajalci!$A$1:$O$34,MATCH($F$6,Izvajalci!$A$1:$A$34,0),8))),"",VLOOKUP($F$6,Izvajalci!$A$1:$O$34,8,FALSE))</f>
        <v/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70"/>
    </row>
    <row r="22" spans="1:20" ht="15" customHeight="1" x14ac:dyDescent="0.2">
      <c r="A22" s="90"/>
      <c r="B22" s="91"/>
      <c r="C22" s="91"/>
      <c r="D22" s="91"/>
      <c r="E22" s="92"/>
      <c r="F22" s="79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1"/>
    </row>
    <row r="23" spans="1:20" ht="18" customHeight="1" x14ac:dyDescent="0.2">
      <c r="B23" s="47" t="s">
        <v>297</v>
      </c>
    </row>
    <row r="26" spans="1:20" ht="18" customHeight="1" x14ac:dyDescent="0.2">
      <c r="A26" s="46" t="s">
        <v>298</v>
      </c>
    </row>
    <row r="27" spans="1:20" ht="15" customHeight="1" x14ac:dyDescent="0.2">
      <c r="A27" s="84" t="s">
        <v>1</v>
      </c>
      <c r="B27" s="85"/>
      <c r="C27" s="85"/>
      <c r="D27" s="85"/>
      <c r="E27" s="86"/>
      <c r="F27" s="87" t="str">
        <f>IF(OR(ISBLANK($F$6),ISBLANK(INDEX(Izvajalci!$A$1:$O$34,MATCH($F$6,Izvajalci!$A$1:$A$34,0),9))),"",VLOOKUP($F$6,Izvajalci!$A$1:$O$34,9,FALSE))</f>
        <v/>
      </c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9"/>
    </row>
    <row r="28" spans="1:20" ht="15" customHeight="1" x14ac:dyDescent="0.2">
      <c r="A28" s="67"/>
      <c r="B28" s="65"/>
      <c r="C28" s="65"/>
      <c r="D28" s="65"/>
      <c r="E28" s="66"/>
      <c r="F28" s="71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3"/>
    </row>
    <row r="29" spans="1:20" ht="15" customHeight="1" x14ac:dyDescent="0.2">
      <c r="A29" s="64" t="s">
        <v>299</v>
      </c>
      <c r="B29" s="74"/>
      <c r="C29" s="74"/>
      <c r="D29" s="74"/>
      <c r="E29" s="75"/>
      <c r="F29" s="68" t="str">
        <f>IF(OR(ISBLANK($F$6),ISBLANK(INDEX(Izvajalci!$A$1:$O$34,MATCH($F$6,Izvajalci!$A$1:$A$34,0),11))),"",VLOOKUP($F$6,Izvajalci!$A$1:$O$34,11,FALSE))</f>
        <v/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70"/>
    </row>
    <row r="30" spans="1:20" ht="15" customHeight="1" x14ac:dyDescent="0.2">
      <c r="A30" s="76"/>
      <c r="B30" s="77"/>
      <c r="C30" s="77"/>
      <c r="D30" s="77"/>
      <c r="E30" s="78"/>
      <c r="F30" s="79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1"/>
    </row>
    <row r="34" spans="1:20" ht="18" customHeight="1" x14ac:dyDescent="0.2">
      <c r="A34" s="46" t="s">
        <v>300</v>
      </c>
    </row>
    <row r="35" spans="1:20" ht="15" customHeight="1" x14ac:dyDescent="0.2">
      <c r="A35" s="84" t="s">
        <v>301</v>
      </c>
      <c r="B35" s="85"/>
      <c r="C35" s="85"/>
      <c r="D35" s="85"/>
      <c r="E35" s="86"/>
      <c r="F35" s="87" t="str">
        <f>IF(OR(ISBLANK($F$6),ISBLANK(INDEX(Izvajalci!$A$1:$O$34,MATCH($F$6,Izvajalci!$A$1:$A$34,0),12))),"",VLOOKUP($F$6,Izvajalci!$A$1:$O$34,12,FALSE))</f>
        <v/>
      </c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9"/>
    </row>
    <row r="36" spans="1:20" ht="15" customHeight="1" x14ac:dyDescent="0.2">
      <c r="A36" s="67"/>
      <c r="B36" s="65"/>
      <c r="C36" s="65"/>
      <c r="D36" s="65"/>
      <c r="E36" s="66"/>
      <c r="F36" s="71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3"/>
    </row>
    <row r="37" spans="1:20" ht="15" customHeight="1" x14ac:dyDescent="0.2">
      <c r="A37" s="64" t="s">
        <v>1</v>
      </c>
      <c r="B37" s="65"/>
      <c r="C37" s="65"/>
      <c r="D37" s="65"/>
      <c r="E37" s="66"/>
      <c r="F37" s="68" t="str">
        <f>IF(OR(ISBLANK($F$6),ISBLANK(INDEX(Izvajalci!$A$1:$O$34,MATCH($F$6,Izvajalci!$A$1:$A$34,0),13))),"",VLOOKUP($F$6,Izvajalci!$A$1:$O$34,13,FALSE))</f>
        <v/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70"/>
    </row>
    <row r="38" spans="1:20" ht="15" customHeight="1" x14ac:dyDescent="0.2">
      <c r="A38" s="67"/>
      <c r="B38" s="65"/>
      <c r="C38" s="65"/>
      <c r="D38" s="65"/>
      <c r="E38" s="66"/>
      <c r="F38" s="71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3"/>
    </row>
    <row r="39" spans="1:20" ht="15" customHeight="1" x14ac:dyDescent="0.2">
      <c r="A39" s="64" t="s">
        <v>302</v>
      </c>
      <c r="B39" s="65"/>
      <c r="C39" s="65"/>
      <c r="D39" s="65"/>
      <c r="E39" s="66"/>
      <c r="F39" s="68" t="str">
        <f>IF(OR(ISBLANK($F$6),ISBLANK(INDEX(Izvajalci!$A$1:$O$34,MATCH($F$6,Izvajalci!$A$1:$A$34,0),14))),"",VLOOKUP($F$6,Izvajalci!$A$1:$O$34,14,FALSE))</f>
        <v/>
      </c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70"/>
    </row>
    <row r="40" spans="1:20" ht="15" customHeight="1" x14ac:dyDescent="0.2">
      <c r="A40" s="67"/>
      <c r="B40" s="65"/>
      <c r="C40" s="65"/>
      <c r="D40" s="65"/>
      <c r="E40" s="66"/>
      <c r="F40" s="71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3"/>
    </row>
    <row r="41" spans="1:20" ht="15" customHeight="1" x14ac:dyDescent="0.2">
      <c r="A41" s="64" t="s">
        <v>299</v>
      </c>
      <c r="B41" s="74"/>
      <c r="C41" s="74"/>
      <c r="D41" s="74"/>
      <c r="E41" s="75"/>
      <c r="F41" s="68" t="str">
        <f>IF(OR(ISBLANK($F$6),ISBLANK(INDEX(Izvajalci!$A$1:$O$34,MATCH($F$6,Izvajalci!$A$1:$A$34,0),15))),"",VLOOKUP($F$6,Izvajalci!$A$1:$O$34,15,FALSE))</f>
        <v/>
      </c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70"/>
    </row>
    <row r="42" spans="1:20" ht="15" customHeight="1" x14ac:dyDescent="0.2">
      <c r="A42" s="76"/>
      <c r="B42" s="77"/>
      <c r="C42" s="77"/>
      <c r="D42" s="77"/>
      <c r="E42" s="78"/>
      <c r="F42" s="79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1"/>
    </row>
    <row r="43" spans="1:20" ht="18" customHeight="1" x14ac:dyDescent="0.2">
      <c r="B43" s="48" t="s">
        <v>303</v>
      </c>
    </row>
    <row r="44" spans="1:20" ht="18" customHeight="1" x14ac:dyDescent="0.2">
      <c r="B44" s="11"/>
    </row>
    <row r="45" spans="1:20" ht="18" customHeight="1" thickBot="1" x14ac:dyDescent="0.25"/>
    <row r="46" spans="1:20" ht="20.100000000000001" customHeight="1" thickBot="1" x14ac:dyDescent="0.25">
      <c r="A46" s="39" t="s">
        <v>304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1"/>
    </row>
    <row r="48" spans="1:20" ht="18" customHeight="1" x14ac:dyDescent="0.2">
      <c r="A48" s="46" t="s">
        <v>305</v>
      </c>
      <c r="B48" s="46"/>
    </row>
    <row r="49" spans="1:27" ht="18" customHeight="1" x14ac:dyDescent="0.2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1"/>
    </row>
    <row r="50" spans="1:27" ht="18" customHeight="1" x14ac:dyDescent="0.2">
      <c r="A50" s="52"/>
      <c r="T50" s="53"/>
    </row>
    <row r="51" spans="1:27" ht="18" customHeight="1" x14ac:dyDescent="0.2">
      <c r="A51" s="52"/>
      <c r="T51" s="53"/>
    </row>
    <row r="52" spans="1:27" ht="18" customHeight="1" x14ac:dyDescent="0.2">
      <c r="A52" s="52"/>
      <c r="T52" s="53"/>
    </row>
    <row r="53" spans="1:27" ht="18" customHeight="1" x14ac:dyDescent="0.2">
      <c r="A53" s="52"/>
      <c r="T53" s="53"/>
    </row>
    <row r="54" spans="1:27" ht="18" customHeight="1" x14ac:dyDescent="0.2">
      <c r="A54" s="52"/>
      <c r="T54" s="53"/>
    </row>
    <row r="55" spans="1:27" ht="18" customHeight="1" x14ac:dyDescent="0.2">
      <c r="A55" s="52"/>
      <c r="T55" s="53"/>
    </row>
    <row r="56" spans="1:27" ht="18" customHeight="1" x14ac:dyDescent="0.2">
      <c r="A56" s="52"/>
      <c r="T56" s="53"/>
    </row>
    <row r="57" spans="1:27" ht="18" customHeight="1" x14ac:dyDescent="0.2">
      <c r="A57" s="52"/>
      <c r="T57" s="53"/>
    </row>
    <row r="58" spans="1:27" ht="18" customHeight="1" x14ac:dyDescent="0.2">
      <c r="A58" s="52"/>
      <c r="T58" s="53"/>
    </row>
    <row r="59" spans="1:27" ht="18" customHeight="1" x14ac:dyDescent="0.2">
      <c r="A59" s="52"/>
      <c r="T59" s="53"/>
    </row>
    <row r="60" spans="1:27" ht="18" customHeight="1" x14ac:dyDescent="0.2">
      <c r="A60" s="52"/>
      <c r="T60" s="53"/>
    </row>
    <row r="61" spans="1:27" ht="18" customHeight="1" x14ac:dyDescent="0.2">
      <c r="A61" s="52"/>
      <c r="T61" s="53"/>
    </row>
    <row r="62" spans="1:27" ht="18" customHeight="1" x14ac:dyDescent="0.2">
      <c r="A62" s="52"/>
      <c r="T62" s="53"/>
    </row>
    <row r="63" spans="1:27" ht="18" customHeight="1" x14ac:dyDescent="0.2">
      <c r="A63" s="52"/>
      <c r="T63" s="53"/>
    </row>
    <row r="64" spans="1:27" ht="18" customHeight="1" x14ac:dyDescent="0.2">
      <c r="A64" s="52"/>
      <c r="T64" s="53"/>
      <c r="AA64" s="60"/>
    </row>
    <row r="65" spans="1:20" ht="18" customHeight="1" x14ac:dyDescent="0.2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6"/>
    </row>
    <row r="66" spans="1:20" ht="18" customHeight="1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</row>
    <row r="67" spans="1:20" ht="12.75" x14ac:dyDescent="0.2">
      <c r="A67" s="62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</row>
    <row r="68" spans="1:20" ht="18" customHeight="1" thickBot="1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</row>
    <row r="70" spans="1:20" ht="18" customHeight="1" x14ac:dyDescent="0.2">
      <c r="A70" s="58" t="s">
        <v>306</v>
      </c>
    </row>
    <row r="71" spans="1:20" ht="18" customHeight="1" x14ac:dyDescent="0.2">
      <c r="A71" s="58" t="s">
        <v>307</v>
      </c>
    </row>
    <row r="74" spans="1:20" ht="18" customHeight="1" x14ac:dyDescent="0.2">
      <c r="A74" s="38" t="s">
        <v>308</v>
      </c>
    </row>
    <row r="77" spans="1:20" ht="18" customHeight="1" x14ac:dyDescent="0.2">
      <c r="B77" s="38" t="s">
        <v>301</v>
      </c>
      <c r="E77" s="82"/>
      <c r="F77" s="82"/>
      <c r="G77" s="82"/>
      <c r="H77" s="82"/>
      <c r="I77" s="82"/>
      <c r="J77" s="82"/>
      <c r="K77" s="82"/>
      <c r="L77" s="82"/>
      <c r="M77" s="82"/>
    </row>
    <row r="79" spans="1:20" ht="18" customHeight="1" x14ac:dyDescent="0.2">
      <c r="B79" s="38" t="s">
        <v>309</v>
      </c>
      <c r="E79" s="83"/>
      <c r="F79" s="83"/>
      <c r="G79" s="83"/>
    </row>
    <row r="84" spans="9:20" ht="18" customHeight="1" x14ac:dyDescent="0.2">
      <c r="I84" s="61" t="s">
        <v>310</v>
      </c>
      <c r="J84" s="61"/>
      <c r="K84" s="61"/>
      <c r="N84" s="61" t="s">
        <v>311</v>
      </c>
      <c r="O84" s="61"/>
      <c r="P84" s="61"/>
      <c r="Q84" s="61"/>
      <c r="R84" s="61"/>
      <c r="S84" s="61"/>
      <c r="T84" s="61"/>
    </row>
  </sheetData>
  <sheetProtection algorithmName="SHA-512" hashValue="B4JB2lSuXhdYRdavs1NJYhlB1/CPsOPSh7CbAFhqoRzLsznMYU88Wk18ipeno6b4SCz+6aYbcW+qfKP3lhn6tQ==" saltValue="vzc4XY5aEBp/fjwTo1XV4g==" spinCount="100000" sheet="1" objects="1" scenarios="1"/>
  <mergeCells count="45">
    <mergeCell ref="A1:T1"/>
    <mergeCell ref="A9:E10"/>
    <mergeCell ref="F9:T9"/>
    <mergeCell ref="F10:T10"/>
    <mergeCell ref="A11:E12"/>
    <mergeCell ref="F11:T11"/>
    <mergeCell ref="F12:T12"/>
    <mergeCell ref="A13:E14"/>
    <mergeCell ref="F13:T13"/>
    <mergeCell ref="F14:T14"/>
    <mergeCell ref="A15:E16"/>
    <mergeCell ref="F15:T15"/>
    <mergeCell ref="F16:T16"/>
    <mergeCell ref="A17:E18"/>
    <mergeCell ref="F17:T17"/>
    <mergeCell ref="F18:T18"/>
    <mergeCell ref="A19:E20"/>
    <mergeCell ref="F19:T19"/>
    <mergeCell ref="F20:T20"/>
    <mergeCell ref="A21:E22"/>
    <mergeCell ref="F21:T21"/>
    <mergeCell ref="F22:T22"/>
    <mergeCell ref="A27:E28"/>
    <mergeCell ref="F27:T27"/>
    <mergeCell ref="F28:T28"/>
    <mergeCell ref="A29:E30"/>
    <mergeCell ref="F29:T29"/>
    <mergeCell ref="F30:T30"/>
    <mergeCell ref="A35:E36"/>
    <mergeCell ref="F35:T35"/>
    <mergeCell ref="F36:T36"/>
    <mergeCell ref="I84:K84"/>
    <mergeCell ref="N84:T84"/>
    <mergeCell ref="A67:T67"/>
    <mergeCell ref="A37:E38"/>
    <mergeCell ref="F37:T37"/>
    <mergeCell ref="F38:T38"/>
    <mergeCell ref="A39:E40"/>
    <mergeCell ref="F39:T39"/>
    <mergeCell ref="F40:T40"/>
    <mergeCell ref="A41:E42"/>
    <mergeCell ref="F41:T41"/>
    <mergeCell ref="F42:T42"/>
    <mergeCell ref="E77:M77"/>
    <mergeCell ref="E79:G79"/>
  </mergeCells>
  <printOptions horizontalCentered="1"/>
  <pageMargins left="0.19685039370078741" right="0.19685039370078741" top="0.98425196850393704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0</xdr:col>
                    <xdr:colOff>247650</xdr:colOff>
                    <xdr:row>48</xdr:row>
                    <xdr:rowOff>171450</xdr:rowOff>
                  </from>
                  <to>
                    <xdr:col>8</xdr:col>
                    <xdr:colOff>76200</xdr:colOff>
                    <xdr:row>49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0</xdr:col>
                    <xdr:colOff>247650</xdr:colOff>
                    <xdr:row>49</xdr:row>
                    <xdr:rowOff>171450</xdr:rowOff>
                  </from>
                  <to>
                    <xdr:col>8</xdr:col>
                    <xdr:colOff>76200</xdr:colOff>
                    <xdr:row>50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0</xdr:col>
                    <xdr:colOff>247650</xdr:colOff>
                    <xdr:row>50</xdr:row>
                    <xdr:rowOff>171450</xdr:rowOff>
                  </from>
                  <to>
                    <xdr:col>8</xdr:col>
                    <xdr:colOff>76200</xdr:colOff>
                    <xdr:row>51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0</xdr:col>
                    <xdr:colOff>247650</xdr:colOff>
                    <xdr:row>51</xdr:row>
                    <xdr:rowOff>171450</xdr:rowOff>
                  </from>
                  <to>
                    <xdr:col>8</xdr:col>
                    <xdr:colOff>76200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0</xdr:col>
                    <xdr:colOff>247650</xdr:colOff>
                    <xdr:row>52</xdr:row>
                    <xdr:rowOff>171450</xdr:rowOff>
                  </from>
                  <to>
                    <xdr:col>8</xdr:col>
                    <xdr:colOff>76200</xdr:colOff>
                    <xdr:row>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Check Box 6">
              <controlPr defaultSize="0" autoFill="0" autoLine="0" autoPict="0">
                <anchor moveWithCells="1">
                  <from>
                    <xdr:col>0</xdr:col>
                    <xdr:colOff>247650</xdr:colOff>
                    <xdr:row>53</xdr:row>
                    <xdr:rowOff>171450</xdr:rowOff>
                  </from>
                  <to>
                    <xdr:col>8</xdr:col>
                    <xdr:colOff>76200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10" name="Check Box 7">
              <controlPr defaultSize="0" autoFill="0" autoLine="0" autoPict="0">
                <anchor moveWithCells="1">
                  <from>
                    <xdr:col>0</xdr:col>
                    <xdr:colOff>247650</xdr:colOff>
                    <xdr:row>54</xdr:row>
                    <xdr:rowOff>171450</xdr:rowOff>
                  </from>
                  <to>
                    <xdr:col>8</xdr:col>
                    <xdr:colOff>76200</xdr:colOff>
                    <xdr:row>55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1" name="Check Box 8">
              <controlPr defaultSize="0" autoFill="0" autoLine="0" autoPict="0">
                <anchor moveWithCells="1">
                  <from>
                    <xdr:col>0</xdr:col>
                    <xdr:colOff>247650</xdr:colOff>
                    <xdr:row>55</xdr:row>
                    <xdr:rowOff>171450</xdr:rowOff>
                  </from>
                  <to>
                    <xdr:col>8</xdr:col>
                    <xdr:colOff>76200</xdr:colOff>
                    <xdr:row>56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9">
              <controlPr defaultSize="0" autoFill="0" autoLine="0" autoPict="0">
                <anchor moveWithCells="1">
                  <from>
                    <xdr:col>0</xdr:col>
                    <xdr:colOff>247650</xdr:colOff>
                    <xdr:row>56</xdr:row>
                    <xdr:rowOff>171450</xdr:rowOff>
                  </from>
                  <to>
                    <xdr:col>8</xdr:col>
                    <xdr:colOff>76200</xdr:colOff>
                    <xdr:row>57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3" name="Check Box 10">
              <controlPr defaultSize="0" autoFill="0" autoLine="0" autoPict="0">
                <anchor moveWithCells="1">
                  <from>
                    <xdr:col>9</xdr:col>
                    <xdr:colOff>266700</xdr:colOff>
                    <xdr:row>48</xdr:row>
                    <xdr:rowOff>171450</xdr:rowOff>
                  </from>
                  <to>
                    <xdr:col>19</xdr:col>
                    <xdr:colOff>76200</xdr:colOff>
                    <xdr:row>49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4" name="Check Box 11">
              <controlPr defaultSize="0" autoFill="0" autoLine="0" autoPict="0">
                <anchor moveWithCells="1">
                  <from>
                    <xdr:col>9</xdr:col>
                    <xdr:colOff>266700</xdr:colOff>
                    <xdr:row>49</xdr:row>
                    <xdr:rowOff>161925</xdr:rowOff>
                  </from>
                  <to>
                    <xdr:col>19</xdr:col>
                    <xdr:colOff>76200</xdr:colOff>
                    <xdr:row>50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5" name="Check Box 12">
              <controlPr defaultSize="0" autoFill="0" autoLine="0" autoPict="0">
                <anchor moveWithCells="1">
                  <from>
                    <xdr:col>9</xdr:col>
                    <xdr:colOff>266700</xdr:colOff>
                    <xdr:row>50</xdr:row>
                    <xdr:rowOff>171450</xdr:rowOff>
                  </from>
                  <to>
                    <xdr:col>19</xdr:col>
                    <xdr:colOff>76200</xdr:colOff>
                    <xdr:row>51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6" name="Check Box 13">
              <controlPr defaultSize="0" autoFill="0" autoLine="0" autoPict="0">
                <anchor moveWithCells="1">
                  <from>
                    <xdr:col>9</xdr:col>
                    <xdr:colOff>266700</xdr:colOff>
                    <xdr:row>52</xdr:row>
                    <xdr:rowOff>171450</xdr:rowOff>
                  </from>
                  <to>
                    <xdr:col>19</xdr:col>
                    <xdr:colOff>76200</xdr:colOff>
                    <xdr:row>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7" name="Check Box 14">
              <controlPr defaultSize="0" autoFill="0" autoLine="0" autoPict="0">
                <anchor moveWithCells="1">
                  <from>
                    <xdr:col>9</xdr:col>
                    <xdr:colOff>266700</xdr:colOff>
                    <xdr:row>51</xdr:row>
                    <xdr:rowOff>171450</xdr:rowOff>
                  </from>
                  <to>
                    <xdr:col>19</xdr:col>
                    <xdr:colOff>76200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8" name="Check Box 15">
              <controlPr defaultSize="0" autoFill="0" autoLine="0" autoPict="0">
                <anchor moveWithCells="1">
                  <from>
                    <xdr:col>9</xdr:col>
                    <xdr:colOff>266700</xdr:colOff>
                    <xdr:row>54</xdr:row>
                    <xdr:rowOff>171450</xdr:rowOff>
                  </from>
                  <to>
                    <xdr:col>19</xdr:col>
                    <xdr:colOff>76200</xdr:colOff>
                    <xdr:row>55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9" name="Check Box 16">
              <controlPr defaultSize="0" autoFill="0" autoLine="0" autoPict="0">
                <anchor moveWithCells="1">
                  <from>
                    <xdr:col>9</xdr:col>
                    <xdr:colOff>266700</xdr:colOff>
                    <xdr:row>53</xdr:row>
                    <xdr:rowOff>171450</xdr:rowOff>
                  </from>
                  <to>
                    <xdr:col>19</xdr:col>
                    <xdr:colOff>76200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20" name="Check Box 17">
              <controlPr defaultSize="0" autoFill="0" autoLine="0" autoPict="0">
                <anchor moveWithCells="1">
                  <from>
                    <xdr:col>9</xdr:col>
                    <xdr:colOff>266700</xdr:colOff>
                    <xdr:row>55</xdr:row>
                    <xdr:rowOff>171450</xdr:rowOff>
                  </from>
                  <to>
                    <xdr:col>19</xdr:col>
                    <xdr:colOff>76200</xdr:colOff>
                    <xdr:row>56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21" name="Check Box 18">
              <controlPr defaultSize="0" autoFill="0" autoLine="0" autoPict="0">
                <anchor moveWithCells="1">
                  <from>
                    <xdr:col>9</xdr:col>
                    <xdr:colOff>266700</xdr:colOff>
                    <xdr:row>60</xdr:row>
                    <xdr:rowOff>152400</xdr:rowOff>
                  </from>
                  <to>
                    <xdr:col>19</xdr:col>
                    <xdr:colOff>76200</xdr:colOff>
                    <xdr:row>61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22" name="Check Box 19">
              <controlPr defaultSize="0" autoFill="0" autoLine="0" autoPict="0">
                <anchor moveWithCells="1">
                  <from>
                    <xdr:col>0</xdr:col>
                    <xdr:colOff>247650</xdr:colOff>
                    <xdr:row>57</xdr:row>
                    <xdr:rowOff>171450</xdr:rowOff>
                  </from>
                  <to>
                    <xdr:col>8</xdr:col>
                    <xdr:colOff>76200</xdr:colOff>
                    <xdr:row>58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23" name="Check Box 20">
              <controlPr defaultSize="0" autoFill="0" autoLine="0" autoPict="0">
                <anchor moveWithCells="1">
                  <from>
                    <xdr:col>9</xdr:col>
                    <xdr:colOff>266700</xdr:colOff>
                    <xdr:row>59</xdr:row>
                    <xdr:rowOff>152400</xdr:rowOff>
                  </from>
                  <to>
                    <xdr:col>19</xdr:col>
                    <xdr:colOff>76200</xdr:colOff>
                    <xdr:row>60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24" name="Check Box 21">
              <controlPr defaultSize="0" autoFill="0" autoLine="0" autoPict="0">
                <anchor moveWithCells="1">
                  <from>
                    <xdr:col>9</xdr:col>
                    <xdr:colOff>266700</xdr:colOff>
                    <xdr:row>61</xdr:row>
                    <xdr:rowOff>152400</xdr:rowOff>
                  </from>
                  <to>
                    <xdr:col>19</xdr:col>
                    <xdr:colOff>76200</xdr:colOff>
                    <xdr:row>62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5" name="Check Box 23">
              <controlPr defaultSize="0" autoFill="0" autoLine="0" autoPict="0">
                <anchor moveWithCells="1">
                  <from>
                    <xdr:col>0</xdr:col>
                    <xdr:colOff>247650</xdr:colOff>
                    <xdr:row>59</xdr:row>
                    <xdr:rowOff>152400</xdr:rowOff>
                  </from>
                  <to>
                    <xdr:col>8</xdr:col>
                    <xdr:colOff>76200</xdr:colOff>
                    <xdr:row>60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6" name="Check Box 24">
              <controlPr defaultSize="0" autoFill="0" autoLine="0" autoPict="0">
                <anchor moveWithCells="1">
                  <from>
                    <xdr:col>0</xdr:col>
                    <xdr:colOff>247650</xdr:colOff>
                    <xdr:row>60</xdr:row>
                    <xdr:rowOff>152400</xdr:rowOff>
                  </from>
                  <to>
                    <xdr:col>8</xdr:col>
                    <xdr:colOff>76200</xdr:colOff>
                    <xdr:row>61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7" name="Check Box 25">
              <controlPr defaultSize="0" autoFill="0" autoLine="0" autoPict="0">
                <anchor moveWithCells="1">
                  <from>
                    <xdr:col>0</xdr:col>
                    <xdr:colOff>247650</xdr:colOff>
                    <xdr:row>63</xdr:row>
                    <xdr:rowOff>152400</xdr:rowOff>
                  </from>
                  <to>
                    <xdr:col>8</xdr:col>
                    <xdr:colOff>76200</xdr:colOff>
                    <xdr:row>64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8" name="Check Box 26">
              <controlPr defaultSize="0" autoFill="0" autoLine="0" autoPict="0">
                <anchor moveWithCells="1">
                  <from>
                    <xdr:col>0</xdr:col>
                    <xdr:colOff>247650</xdr:colOff>
                    <xdr:row>61</xdr:row>
                    <xdr:rowOff>152400</xdr:rowOff>
                  </from>
                  <to>
                    <xdr:col>8</xdr:col>
                    <xdr:colOff>76200</xdr:colOff>
                    <xdr:row>62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29" name="Check Box 27">
              <controlPr defaultSize="0" autoFill="0" autoLine="0" autoPict="0">
                <anchor moveWithCells="1">
                  <from>
                    <xdr:col>9</xdr:col>
                    <xdr:colOff>266700</xdr:colOff>
                    <xdr:row>62</xdr:row>
                    <xdr:rowOff>152400</xdr:rowOff>
                  </from>
                  <to>
                    <xdr:col>19</xdr:col>
                    <xdr:colOff>76200</xdr:colOff>
                    <xdr:row>63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30" name="Check Box 28">
              <controlPr defaultSize="0" autoFill="0" autoLine="0" autoPict="0">
                <anchor moveWithCells="1">
                  <from>
                    <xdr:col>0</xdr:col>
                    <xdr:colOff>247650</xdr:colOff>
                    <xdr:row>62</xdr:row>
                    <xdr:rowOff>152400</xdr:rowOff>
                  </from>
                  <to>
                    <xdr:col>8</xdr:col>
                    <xdr:colOff>76200</xdr:colOff>
                    <xdr:row>63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6"/>
  <sheetViews>
    <sheetView showGridLines="0" view="pageLayout" zoomScaleNormal="100" workbookViewId="0">
      <selection activeCell="W20" sqref="W20"/>
    </sheetView>
  </sheetViews>
  <sheetFormatPr defaultColWidth="4.7109375" defaultRowHeight="18" customHeight="1" x14ac:dyDescent="0.2"/>
  <cols>
    <col min="1" max="16384" width="4.7109375" style="3"/>
  </cols>
  <sheetData>
    <row r="1" spans="1:20" ht="20.100000000000001" customHeight="1" thickBot="1" x14ac:dyDescent="0.25">
      <c r="A1" s="1" t="s">
        <v>5</v>
      </c>
      <c r="B1" s="2"/>
      <c r="C1" s="2"/>
      <c r="D1" s="137" t="s">
        <v>16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8"/>
    </row>
    <row r="2" spans="1:20" ht="18" hidden="1" customHeight="1" x14ac:dyDescent="0.2"/>
    <row r="3" spans="1:20" ht="18" hidden="1" customHeight="1" x14ac:dyDescent="0.2"/>
    <row r="4" spans="1:20" ht="18" hidden="1" customHeight="1" x14ac:dyDescent="0.2"/>
    <row r="5" spans="1:20" ht="18" hidden="1" customHeight="1" x14ac:dyDescent="0.2">
      <c r="A5" s="4" t="s">
        <v>17</v>
      </c>
    </row>
    <row r="6" spans="1:20" ht="18" hidden="1" customHeight="1" x14ac:dyDescent="0.2"/>
    <row r="7" spans="1:20" ht="24.95" hidden="1" customHeight="1" x14ac:dyDescent="0.2">
      <c r="A7" s="5"/>
      <c r="B7" s="111" t="s">
        <v>6</v>
      </c>
      <c r="C7" s="112"/>
      <c r="D7" s="112"/>
      <c r="E7" s="112"/>
      <c r="F7" s="112"/>
      <c r="G7" s="112"/>
      <c r="H7" s="112"/>
      <c r="I7" s="112"/>
      <c r="J7" s="112"/>
      <c r="K7" s="112"/>
      <c r="L7" s="113"/>
      <c r="M7" s="114" t="s">
        <v>10</v>
      </c>
      <c r="N7" s="115"/>
      <c r="O7" s="114" t="s">
        <v>7</v>
      </c>
      <c r="P7" s="115"/>
      <c r="Q7" s="114" t="s">
        <v>18</v>
      </c>
      <c r="R7" s="115"/>
      <c r="S7" s="114" t="s">
        <v>12</v>
      </c>
      <c r="T7" s="115"/>
    </row>
    <row r="8" spans="1:20" ht="27.95" hidden="1" customHeight="1" x14ac:dyDescent="0.2">
      <c r="A8" s="6">
        <v>1</v>
      </c>
      <c r="B8" s="116"/>
      <c r="C8" s="135"/>
      <c r="D8" s="135"/>
      <c r="E8" s="135"/>
      <c r="F8" s="135"/>
      <c r="G8" s="135"/>
      <c r="H8" s="135"/>
      <c r="I8" s="135"/>
      <c r="J8" s="135"/>
      <c r="K8" s="135"/>
      <c r="L8" s="136"/>
      <c r="M8" s="121"/>
      <c r="N8" s="122"/>
      <c r="O8" s="119"/>
      <c r="P8" s="120"/>
      <c r="Q8" s="121"/>
      <c r="R8" s="122"/>
      <c r="S8" s="131"/>
      <c r="T8" s="132"/>
    </row>
    <row r="9" spans="1:20" ht="27.95" hidden="1" customHeight="1" x14ac:dyDescent="0.2">
      <c r="A9" s="7">
        <v>2</v>
      </c>
      <c r="B9" s="104"/>
      <c r="C9" s="129"/>
      <c r="D9" s="129"/>
      <c r="E9" s="129"/>
      <c r="F9" s="129"/>
      <c r="G9" s="129"/>
      <c r="H9" s="129"/>
      <c r="I9" s="129"/>
      <c r="J9" s="129"/>
      <c r="K9" s="129"/>
      <c r="L9" s="130"/>
      <c r="M9" s="109"/>
      <c r="N9" s="110"/>
      <c r="O9" s="107"/>
      <c r="P9" s="108"/>
      <c r="Q9" s="109"/>
      <c r="R9" s="110"/>
      <c r="S9" s="123"/>
      <c r="T9" s="124"/>
    </row>
    <row r="10" spans="1:20" ht="18" hidden="1" customHeight="1" x14ac:dyDescent="0.2"/>
    <row r="11" spans="1:20" ht="18" hidden="1" customHeight="1" x14ac:dyDescent="0.2">
      <c r="A11" s="8" t="s">
        <v>4</v>
      </c>
    </row>
    <row r="12" spans="1:20" ht="120" hidden="1" customHeight="1" x14ac:dyDescent="0.2">
      <c r="A12" s="94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6"/>
    </row>
    <row r="13" spans="1:20" ht="18" hidden="1" customHeight="1" x14ac:dyDescent="0.2"/>
    <row r="14" spans="1:20" ht="18" hidden="1" customHeight="1" x14ac:dyDescent="0.2"/>
    <row r="15" spans="1:20" ht="18" hidden="1" customHeight="1" x14ac:dyDescent="0.2"/>
    <row r="16" spans="1:20" ht="18" hidden="1" customHeight="1" x14ac:dyDescent="0.2"/>
    <row r="17" spans="1:20" ht="18" customHeight="1" x14ac:dyDescent="0.2">
      <c r="A17" s="4" t="s">
        <v>9</v>
      </c>
    </row>
    <row r="19" spans="1:20" ht="24.95" customHeight="1" x14ac:dyDescent="0.2">
      <c r="A19" s="5"/>
      <c r="B19" s="111" t="s">
        <v>6</v>
      </c>
      <c r="C19" s="112"/>
      <c r="D19" s="112"/>
      <c r="E19" s="112"/>
      <c r="F19" s="112"/>
      <c r="G19" s="112"/>
      <c r="H19" s="112"/>
      <c r="I19" s="112"/>
      <c r="J19" s="113"/>
      <c r="K19" s="114" t="s">
        <v>10</v>
      </c>
      <c r="L19" s="115"/>
      <c r="M19" s="114" t="s">
        <v>7</v>
      </c>
      <c r="N19" s="115"/>
      <c r="O19" s="114" t="s">
        <v>19</v>
      </c>
      <c r="P19" s="115"/>
      <c r="Q19" s="114" t="s">
        <v>12</v>
      </c>
      <c r="R19" s="115"/>
      <c r="S19" s="114" t="s">
        <v>13</v>
      </c>
      <c r="T19" s="115"/>
    </row>
    <row r="20" spans="1:20" ht="27.95" customHeight="1" x14ac:dyDescent="0.2">
      <c r="A20" s="6">
        <v>1</v>
      </c>
      <c r="B20" s="116"/>
      <c r="C20" s="133"/>
      <c r="D20" s="133"/>
      <c r="E20" s="133"/>
      <c r="F20" s="133"/>
      <c r="G20" s="133"/>
      <c r="H20" s="133"/>
      <c r="I20" s="133"/>
      <c r="J20" s="134"/>
      <c r="K20" s="121"/>
      <c r="L20" s="122"/>
      <c r="M20" s="119"/>
      <c r="N20" s="120"/>
      <c r="O20" s="121"/>
      <c r="P20" s="122"/>
      <c r="Q20" s="131"/>
      <c r="R20" s="132"/>
      <c r="S20" s="131"/>
      <c r="T20" s="132"/>
    </row>
    <row r="21" spans="1:20" ht="27.95" customHeight="1" x14ac:dyDescent="0.2">
      <c r="A21" s="9">
        <v>2</v>
      </c>
      <c r="B21" s="97"/>
      <c r="C21" s="125"/>
      <c r="D21" s="125"/>
      <c r="E21" s="125"/>
      <c r="F21" s="125"/>
      <c r="G21" s="125"/>
      <c r="H21" s="125"/>
      <c r="I21" s="125"/>
      <c r="J21" s="126"/>
      <c r="K21" s="102"/>
      <c r="L21" s="103"/>
      <c r="M21" s="100"/>
      <c r="N21" s="101"/>
      <c r="O21" s="102"/>
      <c r="P21" s="103"/>
      <c r="Q21" s="127"/>
      <c r="R21" s="128"/>
      <c r="S21" s="127"/>
      <c r="T21" s="128"/>
    </row>
    <row r="22" spans="1:20" ht="27.95" customHeight="1" x14ac:dyDescent="0.2">
      <c r="A22" s="7">
        <v>3</v>
      </c>
      <c r="B22" s="104"/>
      <c r="C22" s="129"/>
      <c r="D22" s="129"/>
      <c r="E22" s="129"/>
      <c r="F22" s="129"/>
      <c r="G22" s="129"/>
      <c r="H22" s="129"/>
      <c r="I22" s="129"/>
      <c r="J22" s="130"/>
      <c r="K22" s="109"/>
      <c r="L22" s="110"/>
      <c r="M22" s="107"/>
      <c r="N22" s="108"/>
      <c r="O22" s="109"/>
      <c r="P22" s="110"/>
      <c r="Q22" s="123"/>
      <c r="R22" s="124"/>
      <c r="S22" s="123"/>
      <c r="T22" s="124"/>
    </row>
    <row r="24" spans="1:20" ht="18" customHeight="1" x14ac:dyDescent="0.2">
      <c r="A24" s="8" t="s">
        <v>4</v>
      </c>
    </row>
    <row r="25" spans="1:20" ht="120" customHeight="1" x14ac:dyDescent="0.2">
      <c r="A25" s="94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6"/>
    </row>
    <row r="28" spans="1:20" ht="18" customHeight="1" x14ac:dyDescent="0.2">
      <c r="B28" s="4" t="s">
        <v>11</v>
      </c>
    </row>
    <row r="30" spans="1:20" ht="24.95" customHeight="1" x14ac:dyDescent="0.2">
      <c r="B30" s="5"/>
      <c r="C30" s="111" t="s">
        <v>6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3"/>
      <c r="P30" s="114" t="s">
        <v>7</v>
      </c>
      <c r="Q30" s="115"/>
      <c r="R30" s="114" t="s">
        <v>8</v>
      </c>
      <c r="S30" s="115"/>
    </row>
    <row r="31" spans="1:20" ht="27.95" customHeight="1" x14ac:dyDescent="0.2">
      <c r="B31" s="6">
        <v>1</v>
      </c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8"/>
      <c r="P31" s="119"/>
      <c r="Q31" s="120"/>
      <c r="R31" s="121"/>
      <c r="S31" s="122"/>
    </row>
    <row r="32" spans="1:20" ht="27.95" customHeight="1" x14ac:dyDescent="0.2">
      <c r="B32" s="9">
        <v>2</v>
      </c>
      <c r="C32" s="97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9"/>
      <c r="P32" s="100"/>
      <c r="Q32" s="101"/>
      <c r="R32" s="102"/>
      <c r="S32" s="103"/>
    </row>
    <row r="33" spans="1:20" ht="27.95" customHeight="1" x14ac:dyDescent="0.2">
      <c r="B33" s="7">
        <v>3</v>
      </c>
      <c r="C33" s="104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6"/>
      <c r="P33" s="107"/>
      <c r="Q33" s="108"/>
      <c r="R33" s="109"/>
      <c r="S33" s="110"/>
    </row>
    <row r="35" spans="1:20" ht="18" customHeight="1" x14ac:dyDescent="0.2">
      <c r="A35" s="8" t="s">
        <v>4</v>
      </c>
    </row>
    <row r="36" spans="1:20" ht="120" customHeight="1" x14ac:dyDescent="0.2">
      <c r="A36" s="94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6"/>
    </row>
  </sheetData>
  <sheetProtection algorithmName="SHA-512" hashValue="bvvXhlZFxD5GNmcl4Y3hQgYYX/XSI8Gymt1QFTykHNO2dc1n1x4WHwUKCG+8YcjUoii5ypxmJ0Itu3JmHyBmPg==" saltValue="YakFq0cqp8vcn/GPJiSdhQ==" spinCount="100000" sheet="1" objects="1" scenarios="1"/>
  <mergeCells count="55">
    <mergeCell ref="D1:T1"/>
    <mergeCell ref="B7:L7"/>
    <mergeCell ref="M7:N7"/>
    <mergeCell ref="O7:P7"/>
    <mergeCell ref="Q7:R7"/>
    <mergeCell ref="S7:T7"/>
    <mergeCell ref="B9:L9"/>
    <mergeCell ref="M9:N9"/>
    <mergeCell ref="O9:P9"/>
    <mergeCell ref="Q9:R9"/>
    <mergeCell ref="S9:T9"/>
    <mergeCell ref="B8:L8"/>
    <mergeCell ref="M8:N8"/>
    <mergeCell ref="O8:P8"/>
    <mergeCell ref="Q8:R8"/>
    <mergeCell ref="S8:T8"/>
    <mergeCell ref="S20:T20"/>
    <mergeCell ref="A12:T12"/>
    <mergeCell ref="B19:J19"/>
    <mergeCell ref="K19:L19"/>
    <mergeCell ref="M19:N19"/>
    <mergeCell ref="O19:P19"/>
    <mergeCell ref="Q19:R19"/>
    <mergeCell ref="S19:T19"/>
    <mergeCell ref="B20:J20"/>
    <mergeCell ref="K20:L20"/>
    <mergeCell ref="M20:N20"/>
    <mergeCell ref="O20:P20"/>
    <mergeCell ref="Q20:R20"/>
    <mergeCell ref="S22:T22"/>
    <mergeCell ref="B21:J21"/>
    <mergeCell ref="K21:L21"/>
    <mergeCell ref="M21:N21"/>
    <mergeCell ref="O21:P21"/>
    <mergeCell ref="Q21:R21"/>
    <mergeCell ref="S21:T21"/>
    <mergeCell ref="B22:J22"/>
    <mergeCell ref="K22:L22"/>
    <mergeCell ref="M22:N22"/>
    <mergeCell ref="O22:P22"/>
    <mergeCell ref="Q22:R22"/>
    <mergeCell ref="A25:T25"/>
    <mergeCell ref="C30:O30"/>
    <mergeCell ref="P30:Q30"/>
    <mergeCell ref="R30:S30"/>
    <mergeCell ref="C31:O31"/>
    <mergeCell ref="P31:Q31"/>
    <mergeCell ref="R31:S31"/>
    <mergeCell ref="A36:T36"/>
    <mergeCell ref="C32:O32"/>
    <mergeCell ref="P32:Q32"/>
    <mergeCell ref="R32:S32"/>
    <mergeCell ref="C33:O33"/>
    <mergeCell ref="P33:Q33"/>
    <mergeCell ref="R33:S33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4"/>
  <sheetViews>
    <sheetView showGridLines="0" view="pageLayout" zoomScaleNormal="100" workbookViewId="0">
      <selection activeCell="AN7" sqref="AN7"/>
    </sheetView>
  </sheetViews>
  <sheetFormatPr defaultColWidth="4.7109375" defaultRowHeight="18" customHeight="1" x14ac:dyDescent="0.2"/>
  <cols>
    <col min="1" max="16384" width="4.7109375" style="3"/>
  </cols>
  <sheetData>
    <row r="1" spans="1:20" ht="20.100000000000001" customHeight="1" thickBot="1" x14ac:dyDescent="0.25">
      <c r="A1" s="1" t="s">
        <v>36</v>
      </c>
      <c r="B1" s="2"/>
      <c r="C1" s="2"/>
      <c r="D1" s="137" t="s">
        <v>37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8"/>
    </row>
    <row r="5" spans="1:20" ht="18" customHeight="1" x14ac:dyDescent="0.2">
      <c r="A5" s="4" t="s">
        <v>40</v>
      </c>
    </row>
    <row r="7" spans="1:20" ht="24.95" customHeight="1" x14ac:dyDescent="0.2">
      <c r="A7" s="5"/>
      <c r="B7" s="111" t="s">
        <v>3</v>
      </c>
      <c r="C7" s="112"/>
      <c r="D7" s="112"/>
      <c r="E7" s="112"/>
      <c r="F7" s="112"/>
      <c r="G7" s="112"/>
      <c r="H7" s="112"/>
      <c r="I7" s="112"/>
      <c r="J7" s="112"/>
      <c r="K7" s="113"/>
      <c r="L7" s="114" t="s">
        <v>38</v>
      </c>
      <c r="M7" s="139"/>
      <c r="N7" s="115"/>
      <c r="O7" s="114" t="s">
        <v>39</v>
      </c>
      <c r="P7" s="139"/>
      <c r="Q7" s="115"/>
      <c r="R7" s="114" t="s">
        <v>2</v>
      </c>
      <c r="S7" s="139"/>
      <c r="T7" s="115"/>
    </row>
    <row r="8" spans="1:20" ht="27.95" customHeight="1" x14ac:dyDescent="0.2">
      <c r="A8" s="6">
        <v>1</v>
      </c>
      <c r="B8" s="116"/>
      <c r="C8" s="135"/>
      <c r="D8" s="135"/>
      <c r="E8" s="135"/>
      <c r="F8" s="135"/>
      <c r="G8" s="135"/>
      <c r="H8" s="135"/>
      <c r="I8" s="135"/>
      <c r="J8" s="135"/>
      <c r="K8" s="136"/>
      <c r="L8" s="165"/>
      <c r="M8" s="166"/>
      <c r="N8" s="167"/>
      <c r="O8" s="152"/>
      <c r="P8" s="153"/>
      <c r="Q8" s="154"/>
      <c r="R8" s="131"/>
      <c r="S8" s="145"/>
      <c r="T8" s="132"/>
    </row>
    <row r="9" spans="1:20" ht="27.95" customHeight="1" x14ac:dyDescent="0.2">
      <c r="A9" s="18">
        <v>2</v>
      </c>
      <c r="B9" s="97"/>
      <c r="C9" s="161"/>
      <c r="D9" s="161"/>
      <c r="E9" s="161"/>
      <c r="F9" s="161"/>
      <c r="G9" s="161"/>
      <c r="H9" s="161"/>
      <c r="I9" s="161"/>
      <c r="J9" s="161"/>
      <c r="K9" s="162"/>
      <c r="L9" s="146"/>
      <c r="M9" s="147"/>
      <c r="N9" s="148"/>
      <c r="O9" s="155"/>
      <c r="P9" s="156"/>
      <c r="Q9" s="157"/>
      <c r="R9" s="127"/>
      <c r="S9" s="143"/>
      <c r="T9" s="128"/>
    </row>
    <row r="10" spans="1:20" ht="27.95" customHeight="1" x14ac:dyDescent="0.2">
      <c r="A10" s="18">
        <v>3</v>
      </c>
      <c r="B10" s="97"/>
      <c r="C10" s="161"/>
      <c r="D10" s="161"/>
      <c r="E10" s="161"/>
      <c r="F10" s="161"/>
      <c r="G10" s="161"/>
      <c r="H10" s="161"/>
      <c r="I10" s="161"/>
      <c r="J10" s="161"/>
      <c r="K10" s="162"/>
      <c r="L10" s="146"/>
      <c r="M10" s="147"/>
      <c r="N10" s="148"/>
      <c r="O10" s="155"/>
      <c r="P10" s="156"/>
      <c r="Q10" s="157"/>
      <c r="R10" s="127"/>
      <c r="S10" s="143"/>
      <c r="T10" s="128"/>
    </row>
    <row r="11" spans="1:20" ht="27.95" customHeight="1" x14ac:dyDescent="0.2">
      <c r="A11" s="18">
        <v>4</v>
      </c>
      <c r="B11" s="97"/>
      <c r="C11" s="161"/>
      <c r="D11" s="161"/>
      <c r="E11" s="161"/>
      <c r="F11" s="161"/>
      <c r="G11" s="161"/>
      <c r="H11" s="161"/>
      <c r="I11" s="161"/>
      <c r="J11" s="161"/>
      <c r="K11" s="162"/>
      <c r="L11" s="146"/>
      <c r="M11" s="147"/>
      <c r="N11" s="148"/>
      <c r="O11" s="155"/>
      <c r="P11" s="156"/>
      <c r="Q11" s="157"/>
      <c r="R11" s="127"/>
      <c r="S11" s="143"/>
      <c r="T11" s="128"/>
    </row>
    <row r="12" spans="1:20" ht="27.95" customHeight="1" x14ac:dyDescent="0.2">
      <c r="A12" s="18">
        <v>5</v>
      </c>
      <c r="B12" s="97"/>
      <c r="C12" s="161"/>
      <c r="D12" s="161"/>
      <c r="E12" s="161"/>
      <c r="F12" s="161"/>
      <c r="G12" s="161"/>
      <c r="H12" s="161"/>
      <c r="I12" s="161"/>
      <c r="J12" s="161"/>
      <c r="K12" s="162"/>
      <c r="L12" s="146"/>
      <c r="M12" s="147"/>
      <c r="N12" s="148"/>
      <c r="O12" s="155"/>
      <c r="P12" s="156"/>
      <c r="Q12" s="157"/>
      <c r="R12" s="127"/>
      <c r="S12" s="143"/>
      <c r="T12" s="128"/>
    </row>
    <row r="13" spans="1:20" ht="27.95" customHeight="1" x14ac:dyDescent="0.2">
      <c r="A13" s="18">
        <v>6</v>
      </c>
      <c r="B13" s="97"/>
      <c r="C13" s="161"/>
      <c r="D13" s="161"/>
      <c r="E13" s="161"/>
      <c r="F13" s="161"/>
      <c r="G13" s="161"/>
      <c r="H13" s="161"/>
      <c r="I13" s="161"/>
      <c r="J13" s="161"/>
      <c r="K13" s="162"/>
      <c r="L13" s="146"/>
      <c r="M13" s="147"/>
      <c r="N13" s="148"/>
      <c r="O13" s="155"/>
      <c r="P13" s="156"/>
      <c r="Q13" s="157"/>
      <c r="R13" s="127"/>
      <c r="S13" s="143"/>
      <c r="T13" s="128"/>
    </row>
    <row r="14" spans="1:20" ht="27.95" customHeight="1" x14ac:dyDescent="0.2">
      <c r="A14" s="18">
        <v>7</v>
      </c>
      <c r="B14" s="97"/>
      <c r="C14" s="161"/>
      <c r="D14" s="161"/>
      <c r="E14" s="161"/>
      <c r="F14" s="161"/>
      <c r="G14" s="161"/>
      <c r="H14" s="161"/>
      <c r="I14" s="161"/>
      <c r="J14" s="161"/>
      <c r="K14" s="162"/>
      <c r="L14" s="146"/>
      <c r="M14" s="147"/>
      <c r="N14" s="148"/>
      <c r="O14" s="155"/>
      <c r="P14" s="156"/>
      <c r="Q14" s="157"/>
      <c r="R14" s="127"/>
      <c r="S14" s="143"/>
      <c r="T14" s="128"/>
    </row>
    <row r="15" spans="1:20" ht="27.95" customHeight="1" x14ac:dyDescent="0.2">
      <c r="A15" s="18">
        <v>8</v>
      </c>
      <c r="B15" s="97"/>
      <c r="C15" s="161"/>
      <c r="D15" s="161"/>
      <c r="E15" s="161"/>
      <c r="F15" s="161"/>
      <c r="G15" s="161"/>
      <c r="H15" s="161"/>
      <c r="I15" s="161"/>
      <c r="J15" s="161"/>
      <c r="K15" s="162"/>
      <c r="L15" s="146"/>
      <c r="M15" s="147"/>
      <c r="N15" s="148"/>
      <c r="O15" s="155"/>
      <c r="P15" s="156"/>
      <c r="Q15" s="157"/>
      <c r="R15" s="127"/>
      <c r="S15" s="143"/>
      <c r="T15" s="128"/>
    </row>
    <row r="16" spans="1:20" ht="27.95" customHeight="1" x14ac:dyDescent="0.2">
      <c r="A16" s="9">
        <v>9</v>
      </c>
      <c r="B16" s="97"/>
      <c r="C16" s="161"/>
      <c r="D16" s="161"/>
      <c r="E16" s="161"/>
      <c r="F16" s="161"/>
      <c r="G16" s="161"/>
      <c r="H16" s="161"/>
      <c r="I16" s="161"/>
      <c r="J16" s="161"/>
      <c r="K16" s="162"/>
      <c r="L16" s="146"/>
      <c r="M16" s="147"/>
      <c r="N16" s="148"/>
      <c r="O16" s="155"/>
      <c r="P16" s="156"/>
      <c r="Q16" s="157"/>
      <c r="R16" s="127"/>
      <c r="S16" s="143"/>
      <c r="T16" s="128"/>
    </row>
    <row r="17" spans="1:20" ht="27.95" customHeight="1" x14ac:dyDescent="0.2">
      <c r="A17" s="7">
        <v>10</v>
      </c>
      <c r="B17" s="104"/>
      <c r="C17" s="163"/>
      <c r="D17" s="163"/>
      <c r="E17" s="163"/>
      <c r="F17" s="163"/>
      <c r="G17" s="163"/>
      <c r="H17" s="163"/>
      <c r="I17" s="163"/>
      <c r="J17" s="163"/>
      <c r="K17" s="164"/>
      <c r="L17" s="149"/>
      <c r="M17" s="150"/>
      <c r="N17" s="151"/>
      <c r="O17" s="158"/>
      <c r="P17" s="159"/>
      <c r="Q17" s="160"/>
      <c r="R17" s="123"/>
      <c r="S17" s="144"/>
      <c r="T17" s="124"/>
    </row>
    <row r="18" spans="1:20" ht="27.95" customHeight="1" x14ac:dyDescent="0.2">
      <c r="R18" s="140" t="str">
        <f>IF(COUNTIF(R8:T17,"&gt;=0")&gt;0,SUM(R8:T17),"")</f>
        <v/>
      </c>
      <c r="S18" s="141"/>
      <c r="T18" s="142"/>
    </row>
    <row r="23" spans="1:20" ht="18" customHeight="1" x14ac:dyDescent="0.2">
      <c r="A23" s="8" t="s">
        <v>4</v>
      </c>
    </row>
    <row r="24" spans="1:20" ht="159.94999999999999" customHeight="1" x14ac:dyDescent="0.2">
      <c r="A24" s="94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6"/>
    </row>
  </sheetData>
  <sheetProtection algorithmName="SHA-512" hashValue="7RLIKN2SNdtR+AAZgJnsk2o0H+7s90IKowmWC1mXt6wpd0o2G6BBxebA2D9o6aBMMC2WvJCeIXiWvnFTRN3VWQ==" saltValue="PaMrcuspHzAX4v468bCjbw==" spinCount="100000" sheet="1" objects="1" scenarios="1"/>
  <mergeCells count="47">
    <mergeCell ref="A24:T24"/>
    <mergeCell ref="D1:T1"/>
    <mergeCell ref="B15:K15"/>
    <mergeCell ref="B16:K16"/>
    <mergeCell ref="B17:K17"/>
    <mergeCell ref="L7:N7"/>
    <mergeCell ref="L8:N8"/>
    <mergeCell ref="L9:N9"/>
    <mergeCell ref="L10:N10"/>
    <mergeCell ref="L11:N11"/>
    <mergeCell ref="L12:N12"/>
    <mergeCell ref="L13:N13"/>
    <mergeCell ref="B7:K7"/>
    <mergeCell ref="B8:K8"/>
    <mergeCell ref="B9:K9"/>
    <mergeCell ref="B10:K10"/>
    <mergeCell ref="B11:K11"/>
    <mergeCell ref="B12:K12"/>
    <mergeCell ref="L14:N14"/>
    <mergeCell ref="B13:K13"/>
    <mergeCell ref="B14:K14"/>
    <mergeCell ref="L15:N15"/>
    <mergeCell ref="L16:N16"/>
    <mergeCell ref="L17:N17"/>
    <mergeCell ref="O7:Q7"/>
    <mergeCell ref="O8:Q8"/>
    <mergeCell ref="O9:Q9"/>
    <mergeCell ref="O10:Q10"/>
    <mergeCell ref="O11:Q11"/>
    <mergeCell ref="O12:Q12"/>
    <mergeCell ref="O13:Q13"/>
    <mergeCell ref="O14:Q14"/>
    <mergeCell ref="O15:Q15"/>
    <mergeCell ref="O16:Q16"/>
    <mergeCell ref="O17:Q17"/>
    <mergeCell ref="R7:T7"/>
    <mergeCell ref="R8:T8"/>
    <mergeCell ref="R9:T9"/>
    <mergeCell ref="R10:T10"/>
    <mergeCell ref="R11:T11"/>
    <mergeCell ref="R18:T18"/>
    <mergeCell ref="R12:T12"/>
    <mergeCell ref="R13:T13"/>
    <mergeCell ref="R14:T14"/>
    <mergeCell ref="R15:T15"/>
    <mergeCell ref="R16:T16"/>
    <mergeCell ref="R17:T17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32"/>
  <sheetViews>
    <sheetView showGridLines="0" tabSelected="1" view="pageLayout" zoomScaleNormal="100" workbookViewId="0">
      <selection activeCell="AA12" sqref="AA12"/>
    </sheetView>
  </sheetViews>
  <sheetFormatPr defaultColWidth="4.7109375" defaultRowHeight="18" customHeight="1" x14ac:dyDescent="0.2"/>
  <cols>
    <col min="1" max="16384" width="4.7109375" style="3"/>
  </cols>
  <sheetData>
    <row r="1" spans="1:20" ht="20.100000000000001" customHeight="1" thickBot="1" x14ac:dyDescent="0.25">
      <c r="A1" s="1" t="s">
        <v>15</v>
      </c>
      <c r="B1" s="2"/>
      <c r="C1" s="2"/>
      <c r="D1" s="137" t="s">
        <v>20</v>
      </c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8"/>
    </row>
    <row r="5" spans="1:20" ht="18" customHeight="1" x14ac:dyDescent="0.2">
      <c r="B5" s="8" t="s">
        <v>0</v>
      </c>
    </row>
    <row r="6" spans="1:20" ht="24.95" customHeight="1" x14ac:dyDescent="0.2">
      <c r="B6" s="114" t="s">
        <v>14</v>
      </c>
      <c r="C6" s="139"/>
      <c r="D6" s="115"/>
      <c r="E6" s="114" t="s">
        <v>21</v>
      </c>
      <c r="F6" s="139"/>
      <c r="G6" s="115"/>
      <c r="H6" s="114" t="s">
        <v>22</v>
      </c>
      <c r="I6" s="139"/>
      <c r="J6" s="115"/>
      <c r="K6" s="114" t="s">
        <v>23</v>
      </c>
      <c r="L6" s="139"/>
      <c r="M6" s="115"/>
      <c r="N6" s="114" t="s">
        <v>24</v>
      </c>
      <c r="O6" s="139"/>
      <c r="P6" s="115"/>
      <c r="Q6" s="114" t="s">
        <v>25</v>
      </c>
      <c r="R6" s="139"/>
      <c r="S6" s="115"/>
    </row>
    <row r="7" spans="1:20" ht="18" customHeight="1" x14ac:dyDescent="0.2">
      <c r="B7" s="121"/>
      <c r="C7" s="174"/>
      <c r="D7" s="122"/>
      <c r="E7" s="121"/>
      <c r="F7" s="174"/>
      <c r="G7" s="122"/>
      <c r="H7" s="121"/>
      <c r="I7" s="174"/>
      <c r="J7" s="122"/>
      <c r="K7" s="121"/>
      <c r="L7" s="174"/>
      <c r="M7" s="122"/>
      <c r="N7" s="131"/>
      <c r="O7" s="145"/>
      <c r="P7" s="132"/>
      <c r="Q7" s="131"/>
      <c r="R7" s="145"/>
      <c r="S7" s="132"/>
    </row>
    <row r="8" spans="1:20" ht="18" customHeight="1" x14ac:dyDescent="0.2">
      <c r="B8" s="102"/>
      <c r="C8" s="175"/>
      <c r="D8" s="103"/>
      <c r="E8" s="102"/>
      <c r="F8" s="175"/>
      <c r="G8" s="103"/>
      <c r="H8" s="102"/>
      <c r="I8" s="175"/>
      <c r="J8" s="103"/>
      <c r="K8" s="102"/>
      <c r="L8" s="175"/>
      <c r="M8" s="103"/>
      <c r="N8" s="127"/>
      <c r="O8" s="143"/>
      <c r="P8" s="128"/>
      <c r="Q8" s="127"/>
      <c r="R8" s="143"/>
      <c r="S8" s="128"/>
    </row>
    <row r="9" spans="1:20" ht="18" customHeight="1" x14ac:dyDescent="0.2">
      <c r="B9" s="102"/>
      <c r="C9" s="175"/>
      <c r="D9" s="103"/>
      <c r="E9" s="102"/>
      <c r="F9" s="175"/>
      <c r="G9" s="103"/>
      <c r="H9" s="102"/>
      <c r="I9" s="175"/>
      <c r="J9" s="103"/>
      <c r="K9" s="102"/>
      <c r="L9" s="175"/>
      <c r="M9" s="103"/>
      <c r="N9" s="127"/>
      <c r="O9" s="143"/>
      <c r="P9" s="128"/>
      <c r="Q9" s="127"/>
      <c r="R9" s="143"/>
      <c r="S9" s="128"/>
    </row>
    <row r="10" spans="1:20" ht="18" customHeight="1" x14ac:dyDescent="0.2">
      <c r="B10" s="109"/>
      <c r="C10" s="168"/>
      <c r="D10" s="110"/>
      <c r="E10" s="109"/>
      <c r="F10" s="168"/>
      <c r="G10" s="110"/>
      <c r="H10" s="109"/>
      <c r="I10" s="168"/>
      <c r="J10" s="110"/>
      <c r="K10" s="109"/>
      <c r="L10" s="168"/>
      <c r="M10" s="110"/>
      <c r="N10" s="123"/>
      <c r="O10" s="144"/>
      <c r="P10" s="124"/>
      <c r="Q10" s="123"/>
      <c r="R10" s="144"/>
      <c r="S10" s="124"/>
    </row>
    <row r="11" spans="1:20" ht="18" customHeight="1" x14ac:dyDescent="0.2">
      <c r="B11" s="10" t="s">
        <v>26</v>
      </c>
    </row>
    <row r="15" spans="1:20" ht="18" customHeight="1" x14ac:dyDescent="0.2">
      <c r="B15" s="8" t="s">
        <v>27</v>
      </c>
    </row>
    <row r="16" spans="1:20" ht="24.95" customHeight="1" x14ac:dyDescent="0.2">
      <c r="B16" s="169"/>
      <c r="C16" s="170"/>
      <c r="D16" s="170"/>
      <c r="E16" s="170"/>
      <c r="F16" s="170"/>
      <c r="G16" s="171"/>
      <c r="H16" s="114" t="s">
        <v>28</v>
      </c>
      <c r="I16" s="172"/>
      <c r="J16" s="172"/>
      <c r="K16" s="173"/>
      <c r="L16" s="114" t="s">
        <v>29</v>
      </c>
      <c r="M16" s="172"/>
      <c r="N16" s="172"/>
      <c r="O16" s="173"/>
      <c r="P16" s="114" t="s">
        <v>30</v>
      </c>
      <c r="Q16" s="172"/>
      <c r="R16" s="172"/>
      <c r="S16" s="173"/>
    </row>
    <row r="17" spans="1:20" ht="18" customHeight="1" x14ac:dyDescent="0.2">
      <c r="B17" s="12" t="s">
        <v>31</v>
      </c>
      <c r="C17" s="13"/>
      <c r="D17" s="13"/>
      <c r="E17" s="13"/>
      <c r="F17" s="13"/>
      <c r="G17" s="14"/>
      <c r="H17" s="121"/>
      <c r="I17" s="174"/>
      <c r="J17" s="174"/>
      <c r="K17" s="122"/>
      <c r="L17" s="131"/>
      <c r="M17" s="145"/>
      <c r="N17" s="145"/>
      <c r="O17" s="132"/>
      <c r="P17" s="131"/>
      <c r="Q17" s="145"/>
      <c r="R17" s="145"/>
      <c r="S17" s="132"/>
    </row>
    <row r="18" spans="1:20" ht="18" customHeight="1" x14ac:dyDescent="0.2">
      <c r="B18" s="15" t="s">
        <v>32</v>
      </c>
      <c r="C18" s="16"/>
      <c r="D18" s="16"/>
      <c r="E18" s="16"/>
      <c r="F18" s="16"/>
      <c r="G18" s="17"/>
      <c r="H18" s="109"/>
      <c r="I18" s="168"/>
      <c r="J18" s="168"/>
      <c r="K18" s="110"/>
      <c r="L18" s="123"/>
      <c r="M18" s="144"/>
      <c r="N18" s="144"/>
      <c r="O18" s="124"/>
      <c r="P18" s="123"/>
      <c r="Q18" s="144"/>
      <c r="R18" s="144"/>
      <c r="S18" s="124"/>
    </row>
    <row r="19" spans="1:20" ht="18" customHeight="1" x14ac:dyDescent="0.2">
      <c r="B19" s="10"/>
    </row>
    <row r="23" spans="1:20" ht="18" customHeight="1" x14ac:dyDescent="0.2">
      <c r="B23" s="8" t="s">
        <v>33</v>
      </c>
    </row>
    <row r="24" spans="1:20" ht="24.95" customHeight="1" x14ac:dyDescent="0.2">
      <c r="B24" s="169"/>
      <c r="C24" s="170"/>
      <c r="D24" s="170"/>
      <c r="E24" s="170"/>
      <c r="F24" s="170"/>
      <c r="G24" s="171"/>
      <c r="H24" s="114" t="s">
        <v>30</v>
      </c>
      <c r="I24" s="172"/>
      <c r="J24" s="172"/>
      <c r="K24" s="173"/>
    </row>
    <row r="25" spans="1:20" ht="18" customHeight="1" x14ac:dyDescent="0.2">
      <c r="B25" s="12" t="s">
        <v>34</v>
      </c>
      <c r="C25" s="13"/>
      <c r="D25" s="13"/>
      <c r="E25" s="13"/>
      <c r="F25" s="13"/>
      <c r="G25" s="14"/>
      <c r="H25" s="131"/>
      <c r="I25" s="145"/>
      <c r="J25" s="145"/>
      <c r="K25" s="132"/>
    </row>
    <row r="26" spans="1:20" ht="18" customHeight="1" x14ac:dyDescent="0.2">
      <c r="B26" s="15" t="s">
        <v>35</v>
      </c>
      <c r="C26" s="16"/>
      <c r="D26" s="16"/>
      <c r="E26" s="16"/>
      <c r="F26" s="16"/>
      <c r="G26" s="17"/>
      <c r="H26" s="123"/>
      <c r="I26" s="144"/>
      <c r="J26" s="144"/>
      <c r="K26" s="124"/>
    </row>
    <row r="27" spans="1:20" ht="18" customHeight="1" x14ac:dyDescent="0.2">
      <c r="B27" s="10"/>
    </row>
    <row r="31" spans="1:20" ht="18" customHeight="1" x14ac:dyDescent="0.2">
      <c r="A31" s="8" t="s">
        <v>4</v>
      </c>
    </row>
    <row r="32" spans="1:20" ht="120" customHeight="1" x14ac:dyDescent="0.2">
      <c r="A32" s="94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6"/>
    </row>
  </sheetData>
  <sheetProtection algorithmName="SHA-512" hashValue="8nFCLftAeo5Ad/yGo1VXbWH2+SOPAZMcid81Aksv6tuOU8uMYrSo+LtRXhPhHnXOUodlhvjKa+z7AQVngVqSKg==" saltValue="0b79oGO3zl04eqhPyqCyvA==" spinCount="100000" sheet="1" objects="1" scenarios="1"/>
  <mergeCells count="46">
    <mergeCell ref="D1:T1"/>
    <mergeCell ref="B6:D6"/>
    <mergeCell ref="E6:G6"/>
    <mergeCell ref="H6:J6"/>
    <mergeCell ref="K6:M6"/>
    <mergeCell ref="N6:P6"/>
    <mergeCell ref="Q6:S6"/>
    <mergeCell ref="Q8:S8"/>
    <mergeCell ref="B7:D7"/>
    <mergeCell ref="E7:G7"/>
    <mergeCell ref="H7:J7"/>
    <mergeCell ref="K7:M7"/>
    <mergeCell ref="N7:P7"/>
    <mergeCell ref="Q7:S7"/>
    <mergeCell ref="B8:D8"/>
    <mergeCell ref="E8:G8"/>
    <mergeCell ref="H8:J8"/>
    <mergeCell ref="K8:M8"/>
    <mergeCell ref="N8:P8"/>
    <mergeCell ref="Q10:S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B16:G16"/>
    <mergeCell ref="H16:K16"/>
    <mergeCell ref="L16:O16"/>
    <mergeCell ref="P16:S16"/>
    <mergeCell ref="H17:K17"/>
    <mergeCell ref="L17:O17"/>
    <mergeCell ref="P17:S17"/>
    <mergeCell ref="H26:K26"/>
    <mergeCell ref="A32:T32"/>
    <mergeCell ref="H18:K18"/>
    <mergeCell ref="L18:O18"/>
    <mergeCell ref="P18:S18"/>
    <mergeCell ref="B24:G24"/>
    <mergeCell ref="H24:K24"/>
    <mergeCell ref="H25:K25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&amp;C&amp;8Razpisna dokumentacija 2026 - Šport&amp;R
&amp;"Arial,Krepko"&amp;7PIŠI S TISKANIMI ČRKAMI!</oddHeader>
    <oddFooter>&amp;C&amp;7OBČINA GROSUPLJE - Urad za finance, gospodarstvo in družbene dejavnosti,   Taborska cesta 2,   1290 Grosuplje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Izvajalci</vt:lpstr>
      <vt:lpstr>Osnovni podatki</vt:lpstr>
      <vt:lpstr>8 - Prireditve</vt:lpstr>
      <vt:lpstr>10 - Nadzor objektov</vt:lpstr>
      <vt:lpstr>11 - Naučimo se plavati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Razpisna dokumentacija</dc:title>
  <dc:subject>Razpisna dokumentacija - letni program športa</dc:subject>
  <dc:creator>Vidmar Franc</dc:creator>
  <cp:lastModifiedBy>Tanja Hojč</cp:lastModifiedBy>
  <cp:lastPrinted>2025-11-17T12:37:42Z</cp:lastPrinted>
  <dcterms:created xsi:type="dcterms:W3CDTF">2007-12-01T22:27:51Z</dcterms:created>
  <dcterms:modified xsi:type="dcterms:W3CDTF">2026-01-13T13:32:44Z</dcterms:modified>
</cp:coreProperties>
</file>